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ЦПТ Классик" sheetId="14" r:id="rId1"/>
    <sheet name="Задача" sheetId="17" r:id="rId2"/>
    <sheet name="ЦПТ Альтернатива" sheetId="15" r:id="rId3"/>
    <sheet name="EXCEL2.RU" sheetId="3" r:id="rId4"/>
  </sheets>
  <definedNames>
    <definedName name="anscount" hidden="1">2</definedName>
    <definedName name="limcount" hidden="1">2</definedName>
    <definedName name="sencount" hidden="1">4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Задача!#REF!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B18" i="14" l="1"/>
  <c r="D20" i="17" l="1"/>
  <c r="D15" i="17"/>
  <c r="D14" i="17"/>
  <c r="B8" i="17" l="1"/>
  <c r="E10" i="17" s="1"/>
  <c r="E30" i="17" l="1"/>
  <c r="A14" i="17"/>
  <c r="B14" i="17" s="1"/>
  <c r="A15" i="17" l="1"/>
  <c r="B15" i="17" s="1"/>
  <c r="A16" i="17" l="1"/>
  <c r="A17" i="17" s="1"/>
  <c r="B16" i="17"/>
  <c r="B17" i="17" l="1"/>
  <c r="A18" i="17"/>
  <c r="A19" i="17" l="1"/>
  <c r="B18" i="17"/>
  <c r="B19" i="17" l="1"/>
  <c r="A20" i="17"/>
  <c r="A21" i="17" l="1"/>
  <c r="E20" i="17" s="1"/>
  <c r="B20" i="17"/>
  <c r="B21" i="17" l="1"/>
  <c r="A22" i="17"/>
  <c r="A23" i="17" l="1"/>
  <c r="B22" i="17"/>
  <c r="B23" i="17" l="1"/>
  <c r="A24" i="17"/>
  <c r="A25" i="17" l="1"/>
  <c r="B24" i="17"/>
  <c r="B25" i="17" l="1"/>
  <c r="A26" i="17"/>
  <c r="A27" i="17" l="1"/>
  <c r="B26" i="17"/>
  <c r="B27" i="17" l="1"/>
  <c r="A28" i="17"/>
  <c r="B28" i="17" l="1"/>
  <c r="E15" i="17" s="1"/>
  <c r="B19" i="14" l="1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K14" i="14"/>
  <c r="K15" i="14"/>
  <c r="K13" i="14"/>
  <c r="C112" i="14" l="1"/>
  <c r="D112" i="14"/>
  <c r="L112" i="14"/>
  <c r="M112" i="14"/>
  <c r="N112" i="14"/>
  <c r="O112" i="14"/>
  <c r="P112" i="14"/>
  <c r="Q112" i="14"/>
  <c r="R112" i="14"/>
  <c r="S112" i="14"/>
  <c r="T112" i="14"/>
  <c r="U112" i="14"/>
  <c r="C113" i="14"/>
  <c r="D113" i="14"/>
  <c r="L113" i="14"/>
  <c r="M113" i="14"/>
  <c r="N113" i="14"/>
  <c r="O113" i="14"/>
  <c r="P113" i="14"/>
  <c r="Q113" i="14"/>
  <c r="R113" i="14"/>
  <c r="S113" i="14"/>
  <c r="T113" i="14"/>
  <c r="U113" i="14"/>
  <c r="C114" i="14"/>
  <c r="D114" i="14"/>
  <c r="L114" i="14"/>
  <c r="M114" i="14"/>
  <c r="N114" i="14"/>
  <c r="O114" i="14"/>
  <c r="P114" i="14"/>
  <c r="Q114" i="14"/>
  <c r="R114" i="14"/>
  <c r="S114" i="14"/>
  <c r="T114" i="14"/>
  <c r="U114" i="14"/>
  <c r="C115" i="14"/>
  <c r="D115" i="14"/>
  <c r="L115" i="14"/>
  <c r="M115" i="14"/>
  <c r="N115" i="14"/>
  <c r="O115" i="14"/>
  <c r="P115" i="14"/>
  <c r="Q115" i="14"/>
  <c r="R115" i="14"/>
  <c r="S115" i="14"/>
  <c r="T115" i="14"/>
  <c r="U115" i="14"/>
  <c r="C116" i="14"/>
  <c r="D116" i="14"/>
  <c r="L116" i="14"/>
  <c r="M116" i="14"/>
  <c r="N116" i="14"/>
  <c r="O116" i="14"/>
  <c r="P116" i="14"/>
  <c r="Q116" i="14"/>
  <c r="R116" i="14"/>
  <c r="S116" i="14"/>
  <c r="T116" i="14"/>
  <c r="U116" i="14"/>
  <c r="C117" i="14"/>
  <c r="D117" i="14"/>
  <c r="L117" i="14"/>
  <c r="M117" i="14"/>
  <c r="N117" i="14"/>
  <c r="O117" i="14"/>
  <c r="P117" i="14"/>
  <c r="Q117" i="14"/>
  <c r="R117" i="14"/>
  <c r="S117" i="14"/>
  <c r="T117" i="14"/>
  <c r="U117" i="14"/>
  <c r="C84" i="14"/>
  <c r="D84" i="14"/>
  <c r="L84" i="14"/>
  <c r="M84" i="14"/>
  <c r="N84" i="14"/>
  <c r="O84" i="14"/>
  <c r="P84" i="14"/>
  <c r="Q84" i="14"/>
  <c r="R84" i="14"/>
  <c r="S84" i="14"/>
  <c r="T84" i="14"/>
  <c r="U84" i="14"/>
  <c r="C85" i="14"/>
  <c r="D85" i="14"/>
  <c r="L85" i="14"/>
  <c r="M85" i="14"/>
  <c r="N85" i="14"/>
  <c r="O85" i="14"/>
  <c r="P85" i="14"/>
  <c r="Q85" i="14"/>
  <c r="R85" i="14"/>
  <c r="S85" i="14"/>
  <c r="T85" i="14"/>
  <c r="U85" i="14"/>
  <c r="C86" i="14"/>
  <c r="D86" i="14"/>
  <c r="L86" i="14"/>
  <c r="M86" i="14"/>
  <c r="N86" i="14"/>
  <c r="O86" i="14"/>
  <c r="P86" i="14"/>
  <c r="Q86" i="14"/>
  <c r="R86" i="14"/>
  <c r="S86" i="14"/>
  <c r="T86" i="14"/>
  <c r="U86" i="14"/>
  <c r="C87" i="14"/>
  <c r="D87" i="14"/>
  <c r="L87" i="14"/>
  <c r="M87" i="14"/>
  <c r="N87" i="14"/>
  <c r="O87" i="14"/>
  <c r="P87" i="14"/>
  <c r="Q87" i="14"/>
  <c r="R87" i="14"/>
  <c r="S87" i="14"/>
  <c r="T87" i="14"/>
  <c r="U87" i="14"/>
  <c r="C88" i="14"/>
  <c r="D88" i="14"/>
  <c r="L88" i="14"/>
  <c r="M88" i="14"/>
  <c r="N88" i="14"/>
  <c r="O88" i="14"/>
  <c r="P88" i="14"/>
  <c r="Q88" i="14"/>
  <c r="R88" i="14"/>
  <c r="S88" i="14"/>
  <c r="T88" i="14"/>
  <c r="U88" i="14"/>
  <c r="C89" i="14"/>
  <c r="D89" i="14"/>
  <c r="L89" i="14"/>
  <c r="M89" i="14"/>
  <c r="N89" i="14"/>
  <c r="O89" i="14"/>
  <c r="P89" i="14"/>
  <c r="Q89" i="14"/>
  <c r="R89" i="14"/>
  <c r="S89" i="14"/>
  <c r="T89" i="14"/>
  <c r="U89" i="14"/>
  <c r="C90" i="14"/>
  <c r="D90" i="14"/>
  <c r="L90" i="14"/>
  <c r="M90" i="14"/>
  <c r="N90" i="14"/>
  <c r="O90" i="14"/>
  <c r="P90" i="14"/>
  <c r="Q90" i="14"/>
  <c r="R90" i="14"/>
  <c r="S90" i="14"/>
  <c r="T90" i="14"/>
  <c r="U90" i="14"/>
  <c r="C91" i="14"/>
  <c r="D91" i="14"/>
  <c r="L91" i="14"/>
  <c r="M91" i="14"/>
  <c r="N91" i="14"/>
  <c r="O91" i="14"/>
  <c r="P91" i="14"/>
  <c r="Q91" i="14"/>
  <c r="R91" i="14"/>
  <c r="S91" i="14"/>
  <c r="T91" i="14"/>
  <c r="U91" i="14"/>
  <c r="C92" i="14"/>
  <c r="D92" i="14"/>
  <c r="L92" i="14"/>
  <c r="M92" i="14"/>
  <c r="N92" i="14"/>
  <c r="O92" i="14"/>
  <c r="P92" i="14"/>
  <c r="Q92" i="14"/>
  <c r="R92" i="14"/>
  <c r="S92" i="14"/>
  <c r="T92" i="14"/>
  <c r="U92" i="14"/>
  <c r="C93" i="14"/>
  <c r="D93" i="14"/>
  <c r="L93" i="14"/>
  <c r="M93" i="14"/>
  <c r="N93" i="14"/>
  <c r="O93" i="14"/>
  <c r="P93" i="14"/>
  <c r="Q93" i="14"/>
  <c r="R93" i="14"/>
  <c r="S93" i="14"/>
  <c r="T93" i="14"/>
  <c r="U93" i="14"/>
  <c r="C94" i="14"/>
  <c r="D94" i="14"/>
  <c r="L94" i="14"/>
  <c r="M94" i="14"/>
  <c r="N94" i="14"/>
  <c r="O94" i="14"/>
  <c r="P94" i="14"/>
  <c r="Q94" i="14"/>
  <c r="R94" i="14"/>
  <c r="S94" i="14"/>
  <c r="T94" i="14"/>
  <c r="U94" i="14"/>
  <c r="C95" i="14"/>
  <c r="D95" i="14"/>
  <c r="L95" i="14"/>
  <c r="M95" i="14"/>
  <c r="N95" i="14"/>
  <c r="O95" i="14"/>
  <c r="P95" i="14"/>
  <c r="Q95" i="14"/>
  <c r="R95" i="14"/>
  <c r="S95" i="14"/>
  <c r="T95" i="14"/>
  <c r="U95" i="14"/>
  <c r="C96" i="14"/>
  <c r="D96" i="14"/>
  <c r="L96" i="14"/>
  <c r="M96" i="14"/>
  <c r="N96" i="14"/>
  <c r="O96" i="14"/>
  <c r="P96" i="14"/>
  <c r="Q96" i="14"/>
  <c r="R96" i="14"/>
  <c r="S96" i="14"/>
  <c r="T96" i="14"/>
  <c r="U96" i="14"/>
  <c r="C97" i="14"/>
  <c r="D97" i="14"/>
  <c r="L97" i="14"/>
  <c r="M97" i="14"/>
  <c r="N97" i="14"/>
  <c r="O97" i="14"/>
  <c r="P97" i="14"/>
  <c r="Q97" i="14"/>
  <c r="R97" i="14"/>
  <c r="S97" i="14"/>
  <c r="T97" i="14"/>
  <c r="U97" i="14"/>
  <c r="C98" i="14"/>
  <c r="D98" i="14"/>
  <c r="L98" i="14"/>
  <c r="M98" i="14"/>
  <c r="N98" i="14"/>
  <c r="O98" i="14"/>
  <c r="P98" i="14"/>
  <c r="Q98" i="14"/>
  <c r="R98" i="14"/>
  <c r="S98" i="14"/>
  <c r="T98" i="14"/>
  <c r="U98" i="14"/>
  <c r="C99" i="14"/>
  <c r="D99" i="14"/>
  <c r="L99" i="14"/>
  <c r="M99" i="14"/>
  <c r="N99" i="14"/>
  <c r="O99" i="14"/>
  <c r="P99" i="14"/>
  <c r="Q99" i="14"/>
  <c r="R99" i="14"/>
  <c r="S99" i="14"/>
  <c r="T99" i="14"/>
  <c r="U99" i="14"/>
  <c r="C100" i="14"/>
  <c r="D100" i="14"/>
  <c r="L100" i="14"/>
  <c r="M100" i="14"/>
  <c r="N100" i="14"/>
  <c r="O100" i="14"/>
  <c r="P100" i="14"/>
  <c r="Q100" i="14"/>
  <c r="R100" i="14"/>
  <c r="S100" i="14"/>
  <c r="T100" i="14"/>
  <c r="U100" i="14"/>
  <c r="C101" i="14"/>
  <c r="D101" i="14"/>
  <c r="L101" i="14"/>
  <c r="M101" i="14"/>
  <c r="N101" i="14"/>
  <c r="O101" i="14"/>
  <c r="P101" i="14"/>
  <c r="Q101" i="14"/>
  <c r="R101" i="14"/>
  <c r="S101" i="14"/>
  <c r="T101" i="14"/>
  <c r="U101" i="14"/>
  <c r="C102" i="14"/>
  <c r="D102" i="14"/>
  <c r="L102" i="14"/>
  <c r="M102" i="14"/>
  <c r="N102" i="14"/>
  <c r="O102" i="14"/>
  <c r="P102" i="14"/>
  <c r="Q102" i="14"/>
  <c r="R102" i="14"/>
  <c r="S102" i="14"/>
  <c r="T102" i="14"/>
  <c r="U102" i="14"/>
  <c r="C103" i="14"/>
  <c r="D103" i="14"/>
  <c r="L103" i="14"/>
  <c r="M103" i="14"/>
  <c r="N103" i="14"/>
  <c r="O103" i="14"/>
  <c r="P103" i="14"/>
  <c r="Q103" i="14"/>
  <c r="R103" i="14"/>
  <c r="S103" i="14"/>
  <c r="T103" i="14"/>
  <c r="U103" i="14"/>
  <c r="C104" i="14"/>
  <c r="D104" i="14"/>
  <c r="L104" i="14"/>
  <c r="M104" i="14"/>
  <c r="N104" i="14"/>
  <c r="O104" i="14"/>
  <c r="P104" i="14"/>
  <c r="Q104" i="14"/>
  <c r="R104" i="14"/>
  <c r="S104" i="14"/>
  <c r="T104" i="14"/>
  <c r="U104" i="14"/>
  <c r="C105" i="14"/>
  <c r="D105" i="14"/>
  <c r="L105" i="14"/>
  <c r="M105" i="14"/>
  <c r="N105" i="14"/>
  <c r="O105" i="14"/>
  <c r="P105" i="14"/>
  <c r="Q105" i="14"/>
  <c r="R105" i="14"/>
  <c r="S105" i="14"/>
  <c r="T105" i="14"/>
  <c r="U105" i="14"/>
  <c r="C106" i="14"/>
  <c r="D106" i="14"/>
  <c r="L106" i="14"/>
  <c r="M106" i="14"/>
  <c r="N106" i="14"/>
  <c r="O106" i="14"/>
  <c r="P106" i="14"/>
  <c r="Q106" i="14"/>
  <c r="R106" i="14"/>
  <c r="S106" i="14"/>
  <c r="T106" i="14"/>
  <c r="U106" i="14"/>
  <c r="C107" i="14"/>
  <c r="D107" i="14"/>
  <c r="L107" i="14"/>
  <c r="M107" i="14"/>
  <c r="N107" i="14"/>
  <c r="O107" i="14"/>
  <c r="P107" i="14"/>
  <c r="Q107" i="14"/>
  <c r="R107" i="14"/>
  <c r="S107" i="14"/>
  <c r="T107" i="14"/>
  <c r="U107" i="14"/>
  <c r="C108" i="14"/>
  <c r="D108" i="14"/>
  <c r="L108" i="14"/>
  <c r="M108" i="14"/>
  <c r="N108" i="14"/>
  <c r="O108" i="14"/>
  <c r="P108" i="14"/>
  <c r="Q108" i="14"/>
  <c r="R108" i="14"/>
  <c r="S108" i="14"/>
  <c r="T108" i="14"/>
  <c r="U108" i="14"/>
  <c r="C109" i="14"/>
  <c r="D109" i="14"/>
  <c r="L109" i="14"/>
  <c r="M109" i="14"/>
  <c r="N109" i="14"/>
  <c r="O109" i="14"/>
  <c r="P109" i="14"/>
  <c r="Q109" i="14"/>
  <c r="R109" i="14"/>
  <c r="S109" i="14"/>
  <c r="T109" i="14"/>
  <c r="U109" i="14"/>
  <c r="C110" i="14"/>
  <c r="D110" i="14"/>
  <c r="L110" i="14"/>
  <c r="M110" i="14"/>
  <c r="N110" i="14"/>
  <c r="O110" i="14"/>
  <c r="P110" i="14"/>
  <c r="Q110" i="14"/>
  <c r="R110" i="14"/>
  <c r="S110" i="14"/>
  <c r="T110" i="14"/>
  <c r="U110" i="14"/>
  <c r="C111" i="14"/>
  <c r="D111" i="14"/>
  <c r="L111" i="14"/>
  <c r="M111" i="14"/>
  <c r="N111" i="14"/>
  <c r="O111" i="14"/>
  <c r="P111" i="14"/>
  <c r="Q111" i="14"/>
  <c r="R111" i="14"/>
  <c r="S111" i="14"/>
  <c r="T111" i="14"/>
  <c r="U111" i="14"/>
  <c r="C42" i="14"/>
  <c r="D42" i="14"/>
  <c r="L42" i="14"/>
  <c r="M42" i="14"/>
  <c r="N42" i="14"/>
  <c r="O42" i="14"/>
  <c r="P42" i="14"/>
  <c r="Q42" i="14"/>
  <c r="R42" i="14"/>
  <c r="S42" i="14"/>
  <c r="T42" i="14"/>
  <c r="U42" i="14"/>
  <c r="C43" i="14"/>
  <c r="D43" i="14"/>
  <c r="L43" i="14"/>
  <c r="M43" i="14"/>
  <c r="N43" i="14"/>
  <c r="O43" i="14"/>
  <c r="P43" i="14"/>
  <c r="Q43" i="14"/>
  <c r="R43" i="14"/>
  <c r="S43" i="14"/>
  <c r="T43" i="14"/>
  <c r="U43" i="14"/>
  <c r="C44" i="14"/>
  <c r="D44" i="14"/>
  <c r="L44" i="14"/>
  <c r="M44" i="14"/>
  <c r="N44" i="14"/>
  <c r="O44" i="14"/>
  <c r="P44" i="14"/>
  <c r="Q44" i="14"/>
  <c r="R44" i="14"/>
  <c r="S44" i="14"/>
  <c r="T44" i="14"/>
  <c r="U44" i="14"/>
  <c r="C45" i="14"/>
  <c r="D45" i="14"/>
  <c r="L45" i="14"/>
  <c r="M45" i="14"/>
  <c r="N45" i="14"/>
  <c r="O45" i="14"/>
  <c r="P45" i="14"/>
  <c r="Q45" i="14"/>
  <c r="R45" i="14"/>
  <c r="S45" i="14"/>
  <c r="T45" i="14"/>
  <c r="U45" i="14"/>
  <c r="C46" i="14"/>
  <c r="D46" i="14"/>
  <c r="L46" i="14"/>
  <c r="M46" i="14"/>
  <c r="N46" i="14"/>
  <c r="O46" i="14"/>
  <c r="P46" i="14"/>
  <c r="Q46" i="14"/>
  <c r="R46" i="14"/>
  <c r="S46" i="14"/>
  <c r="T46" i="14"/>
  <c r="U46" i="14"/>
  <c r="C47" i="14"/>
  <c r="D47" i="14"/>
  <c r="L47" i="14"/>
  <c r="M47" i="14"/>
  <c r="N47" i="14"/>
  <c r="O47" i="14"/>
  <c r="P47" i="14"/>
  <c r="Q47" i="14"/>
  <c r="R47" i="14"/>
  <c r="S47" i="14"/>
  <c r="T47" i="14"/>
  <c r="U47" i="14"/>
  <c r="C48" i="14"/>
  <c r="D48" i="14"/>
  <c r="L48" i="14"/>
  <c r="M48" i="14"/>
  <c r="N48" i="14"/>
  <c r="O48" i="14"/>
  <c r="P48" i="14"/>
  <c r="Q48" i="14"/>
  <c r="R48" i="14"/>
  <c r="S48" i="14"/>
  <c r="T48" i="14"/>
  <c r="U48" i="14"/>
  <c r="C49" i="14"/>
  <c r="D49" i="14"/>
  <c r="L49" i="14"/>
  <c r="M49" i="14"/>
  <c r="N49" i="14"/>
  <c r="O49" i="14"/>
  <c r="P49" i="14"/>
  <c r="Q49" i="14"/>
  <c r="R49" i="14"/>
  <c r="S49" i="14"/>
  <c r="T49" i="14"/>
  <c r="U49" i="14"/>
  <c r="C50" i="14"/>
  <c r="D50" i="14"/>
  <c r="L50" i="14"/>
  <c r="M50" i="14"/>
  <c r="N50" i="14"/>
  <c r="O50" i="14"/>
  <c r="P50" i="14"/>
  <c r="Q50" i="14"/>
  <c r="R50" i="14"/>
  <c r="S50" i="14"/>
  <c r="T50" i="14"/>
  <c r="U50" i="14"/>
  <c r="C51" i="14"/>
  <c r="D51" i="14"/>
  <c r="L51" i="14"/>
  <c r="M51" i="14"/>
  <c r="N51" i="14"/>
  <c r="O51" i="14"/>
  <c r="P51" i="14"/>
  <c r="Q51" i="14"/>
  <c r="R51" i="14"/>
  <c r="S51" i="14"/>
  <c r="T51" i="14"/>
  <c r="U51" i="14"/>
  <c r="C52" i="14"/>
  <c r="D52" i="14"/>
  <c r="L52" i="14"/>
  <c r="M52" i="14"/>
  <c r="N52" i="14"/>
  <c r="O52" i="14"/>
  <c r="P52" i="14"/>
  <c r="Q52" i="14"/>
  <c r="R52" i="14"/>
  <c r="S52" i="14"/>
  <c r="T52" i="14"/>
  <c r="U52" i="14"/>
  <c r="C53" i="14"/>
  <c r="D53" i="14"/>
  <c r="L53" i="14"/>
  <c r="M53" i="14"/>
  <c r="N53" i="14"/>
  <c r="O53" i="14"/>
  <c r="P53" i="14"/>
  <c r="Q53" i="14"/>
  <c r="R53" i="14"/>
  <c r="S53" i="14"/>
  <c r="T53" i="14"/>
  <c r="U53" i="14"/>
  <c r="C54" i="14"/>
  <c r="D54" i="14"/>
  <c r="L54" i="14"/>
  <c r="M54" i="14"/>
  <c r="N54" i="14"/>
  <c r="O54" i="14"/>
  <c r="P54" i="14"/>
  <c r="Q54" i="14"/>
  <c r="R54" i="14"/>
  <c r="S54" i="14"/>
  <c r="T54" i="14"/>
  <c r="U54" i="14"/>
  <c r="C55" i="14"/>
  <c r="D55" i="14"/>
  <c r="L55" i="14"/>
  <c r="M55" i="14"/>
  <c r="N55" i="14"/>
  <c r="O55" i="14"/>
  <c r="P55" i="14"/>
  <c r="Q55" i="14"/>
  <c r="R55" i="14"/>
  <c r="S55" i="14"/>
  <c r="T55" i="14"/>
  <c r="U55" i="14"/>
  <c r="C56" i="14"/>
  <c r="D56" i="14"/>
  <c r="L56" i="14"/>
  <c r="M56" i="14"/>
  <c r="N56" i="14"/>
  <c r="O56" i="14"/>
  <c r="P56" i="14"/>
  <c r="Q56" i="14"/>
  <c r="R56" i="14"/>
  <c r="S56" i="14"/>
  <c r="T56" i="14"/>
  <c r="U56" i="14"/>
  <c r="C57" i="14"/>
  <c r="D57" i="14"/>
  <c r="L57" i="14"/>
  <c r="M57" i="14"/>
  <c r="N57" i="14"/>
  <c r="O57" i="14"/>
  <c r="P57" i="14"/>
  <c r="Q57" i="14"/>
  <c r="R57" i="14"/>
  <c r="S57" i="14"/>
  <c r="T57" i="14"/>
  <c r="U57" i="14"/>
  <c r="C58" i="14"/>
  <c r="D58" i="14"/>
  <c r="L58" i="14"/>
  <c r="M58" i="14"/>
  <c r="N58" i="14"/>
  <c r="O58" i="14"/>
  <c r="P58" i="14"/>
  <c r="Q58" i="14"/>
  <c r="R58" i="14"/>
  <c r="S58" i="14"/>
  <c r="T58" i="14"/>
  <c r="U58" i="14"/>
  <c r="C59" i="14"/>
  <c r="D59" i="14"/>
  <c r="L59" i="14"/>
  <c r="M59" i="14"/>
  <c r="N59" i="14"/>
  <c r="O59" i="14"/>
  <c r="P59" i="14"/>
  <c r="Q59" i="14"/>
  <c r="R59" i="14"/>
  <c r="S59" i="14"/>
  <c r="T59" i="14"/>
  <c r="U59" i="14"/>
  <c r="C60" i="14"/>
  <c r="D60" i="14"/>
  <c r="L60" i="14"/>
  <c r="M60" i="14"/>
  <c r="N60" i="14"/>
  <c r="O60" i="14"/>
  <c r="P60" i="14"/>
  <c r="Q60" i="14"/>
  <c r="R60" i="14"/>
  <c r="S60" i="14"/>
  <c r="T60" i="14"/>
  <c r="U60" i="14"/>
  <c r="C61" i="14"/>
  <c r="D61" i="14"/>
  <c r="L61" i="14"/>
  <c r="M61" i="14"/>
  <c r="N61" i="14"/>
  <c r="O61" i="14"/>
  <c r="P61" i="14"/>
  <c r="Q61" i="14"/>
  <c r="R61" i="14"/>
  <c r="S61" i="14"/>
  <c r="T61" i="14"/>
  <c r="U61" i="14"/>
  <c r="C62" i="14"/>
  <c r="D62" i="14"/>
  <c r="L62" i="14"/>
  <c r="M62" i="14"/>
  <c r="N62" i="14"/>
  <c r="O62" i="14"/>
  <c r="P62" i="14"/>
  <c r="Q62" i="14"/>
  <c r="R62" i="14"/>
  <c r="S62" i="14"/>
  <c r="T62" i="14"/>
  <c r="U62" i="14"/>
  <c r="C63" i="14"/>
  <c r="D63" i="14"/>
  <c r="L63" i="14"/>
  <c r="M63" i="14"/>
  <c r="N63" i="14"/>
  <c r="O63" i="14"/>
  <c r="P63" i="14"/>
  <c r="Q63" i="14"/>
  <c r="R63" i="14"/>
  <c r="S63" i="14"/>
  <c r="T63" i="14"/>
  <c r="U63" i="14"/>
  <c r="C64" i="14"/>
  <c r="D64" i="14"/>
  <c r="L64" i="14"/>
  <c r="M64" i="14"/>
  <c r="N64" i="14"/>
  <c r="O64" i="14"/>
  <c r="P64" i="14"/>
  <c r="Q64" i="14"/>
  <c r="R64" i="14"/>
  <c r="S64" i="14"/>
  <c r="T64" i="14"/>
  <c r="U64" i="14"/>
  <c r="C65" i="14"/>
  <c r="D65" i="14"/>
  <c r="L65" i="14"/>
  <c r="M65" i="14"/>
  <c r="N65" i="14"/>
  <c r="O65" i="14"/>
  <c r="P65" i="14"/>
  <c r="Q65" i="14"/>
  <c r="R65" i="14"/>
  <c r="S65" i="14"/>
  <c r="T65" i="14"/>
  <c r="U65" i="14"/>
  <c r="C66" i="14"/>
  <c r="D66" i="14"/>
  <c r="L66" i="14"/>
  <c r="M66" i="14"/>
  <c r="N66" i="14"/>
  <c r="O66" i="14"/>
  <c r="P66" i="14"/>
  <c r="Q66" i="14"/>
  <c r="R66" i="14"/>
  <c r="S66" i="14"/>
  <c r="T66" i="14"/>
  <c r="U66" i="14"/>
  <c r="C67" i="14"/>
  <c r="D67" i="14"/>
  <c r="L67" i="14"/>
  <c r="M67" i="14"/>
  <c r="N67" i="14"/>
  <c r="O67" i="14"/>
  <c r="P67" i="14"/>
  <c r="Q67" i="14"/>
  <c r="R67" i="14"/>
  <c r="S67" i="14"/>
  <c r="T67" i="14"/>
  <c r="U67" i="14"/>
  <c r="C68" i="14"/>
  <c r="D68" i="14"/>
  <c r="L68" i="14"/>
  <c r="M68" i="14"/>
  <c r="N68" i="14"/>
  <c r="O68" i="14"/>
  <c r="P68" i="14"/>
  <c r="Q68" i="14"/>
  <c r="R68" i="14"/>
  <c r="S68" i="14"/>
  <c r="T68" i="14"/>
  <c r="U68" i="14"/>
  <c r="C69" i="14"/>
  <c r="D69" i="14"/>
  <c r="L69" i="14"/>
  <c r="M69" i="14"/>
  <c r="N69" i="14"/>
  <c r="O69" i="14"/>
  <c r="P69" i="14"/>
  <c r="Q69" i="14"/>
  <c r="R69" i="14"/>
  <c r="S69" i="14"/>
  <c r="T69" i="14"/>
  <c r="U69" i="14"/>
  <c r="C70" i="14"/>
  <c r="D70" i="14"/>
  <c r="L70" i="14"/>
  <c r="M70" i="14"/>
  <c r="N70" i="14"/>
  <c r="O70" i="14"/>
  <c r="P70" i="14"/>
  <c r="Q70" i="14"/>
  <c r="R70" i="14"/>
  <c r="S70" i="14"/>
  <c r="T70" i="14"/>
  <c r="U70" i="14"/>
  <c r="C71" i="14"/>
  <c r="D71" i="14"/>
  <c r="L71" i="14"/>
  <c r="M71" i="14"/>
  <c r="N71" i="14"/>
  <c r="O71" i="14"/>
  <c r="P71" i="14"/>
  <c r="Q71" i="14"/>
  <c r="R71" i="14"/>
  <c r="S71" i="14"/>
  <c r="T71" i="14"/>
  <c r="U71" i="14"/>
  <c r="C72" i="14"/>
  <c r="D72" i="14"/>
  <c r="L72" i="14"/>
  <c r="M72" i="14"/>
  <c r="N72" i="14"/>
  <c r="O72" i="14"/>
  <c r="P72" i="14"/>
  <c r="Q72" i="14"/>
  <c r="R72" i="14"/>
  <c r="S72" i="14"/>
  <c r="T72" i="14"/>
  <c r="U72" i="14"/>
  <c r="C73" i="14"/>
  <c r="D73" i="14"/>
  <c r="L73" i="14"/>
  <c r="M73" i="14"/>
  <c r="N73" i="14"/>
  <c r="O73" i="14"/>
  <c r="P73" i="14"/>
  <c r="Q73" i="14"/>
  <c r="R73" i="14"/>
  <c r="S73" i="14"/>
  <c r="T73" i="14"/>
  <c r="U73" i="14"/>
  <c r="C74" i="14"/>
  <c r="D74" i="14"/>
  <c r="L74" i="14"/>
  <c r="M74" i="14"/>
  <c r="N74" i="14"/>
  <c r="O74" i="14"/>
  <c r="P74" i="14"/>
  <c r="Q74" i="14"/>
  <c r="R74" i="14"/>
  <c r="S74" i="14"/>
  <c r="T74" i="14"/>
  <c r="U74" i="14"/>
  <c r="C75" i="14"/>
  <c r="D75" i="14"/>
  <c r="L75" i="14"/>
  <c r="M75" i="14"/>
  <c r="N75" i="14"/>
  <c r="O75" i="14"/>
  <c r="P75" i="14"/>
  <c r="Q75" i="14"/>
  <c r="R75" i="14"/>
  <c r="S75" i="14"/>
  <c r="T75" i="14"/>
  <c r="U75" i="14"/>
  <c r="C76" i="14"/>
  <c r="D76" i="14"/>
  <c r="L76" i="14"/>
  <c r="M76" i="14"/>
  <c r="N76" i="14"/>
  <c r="O76" i="14"/>
  <c r="P76" i="14"/>
  <c r="Q76" i="14"/>
  <c r="R76" i="14"/>
  <c r="S76" i="14"/>
  <c r="T76" i="14"/>
  <c r="U76" i="14"/>
  <c r="C77" i="14"/>
  <c r="D77" i="14"/>
  <c r="L77" i="14"/>
  <c r="M77" i="14"/>
  <c r="N77" i="14"/>
  <c r="O77" i="14"/>
  <c r="P77" i="14"/>
  <c r="Q77" i="14"/>
  <c r="R77" i="14"/>
  <c r="S77" i="14"/>
  <c r="T77" i="14"/>
  <c r="U77" i="14"/>
  <c r="C78" i="14"/>
  <c r="D78" i="14"/>
  <c r="L78" i="14"/>
  <c r="M78" i="14"/>
  <c r="N78" i="14"/>
  <c r="O78" i="14"/>
  <c r="P78" i="14"/>
  <c r="Q78" i="14"/>
  <c r="R78" i="14"/>
  <c r="S78" i="14"/>
  <c r="T78" i="14"/>
  <c r="U78" i="14"/>
  <c r="C79" i="14"/>
  <c r="D79" i="14"/>
  <c r="L79" i="14"/>
  <c r="M79" i="14"/>
  <c r="N79" i="14"/>
  <c r="O79" i="14"/>
  <c r="P79" i="14"/>
  <c r="Q79" i="14"/>
  <c r="R79" i="14"/>
  <c r="S79" i="14"/>
  <c r="T79" i="14"/>
  <c r="U79" i="14"/>
  <c r="C80" i="14"/>
  <c r="D80" i="14"/>
  <c r="L80" i="14"/>
  <c r="M80" i="14"/>
  <c r="N80" i="14"/>
  <c r="O80" i="14"/>
  <c r="P80" i="14"/>
  <c r="Q80" i="14"/>
  <c r="R80" i="14"/>
  <c r="S80" i="14"/>
  <c r="T80" i="14"/>
  <c r="U80" i="14"/>
  <c r="C81" i="14"/>
  <c r="D81" i="14"/>
  <c r="L81" i="14"/>
  <c r="M81" i="14"/>
  <c r="N81" i="14"/>
  <c r="O81" i="14"/>
  <c r="P81" i="14"/>
  <c r="Q81" i="14"/>
  <c r="R81" i="14"/>
  <c r="S81" i="14"/>
  <c r="T81" i="14"/>
  <c r="U81" i="14"/>
  <c r="C82" i="14"/>
  <c r="D82" i="14"/>
  <c r="L82" i="14"/>
  <c r="M82" i="14"/>
  <c r="N82" i="14"/>
  <c r="O82" i="14"/>
  <c r="P82" i="14"/>
  <c r="Q82" i="14"/>
  <c r="R82" i="14"/>
  <c r="S82" i="14"/>
  <c r="T82" i="14"/>
  <c r="U82" i="14"/>
  <c r="C83" i="14"/>
  <c r="D83" i="14"/>
  <c r="L83" i="14"/>
  <c r="M83" i="14"/>
  <c r="N83" i="14"/>
  <c r="O83" i="14"/>
  <c r="P83" i="14"/>
  <c r="Q83" i="14"/>
  <c r="R83" i="14"/>
  <c r="S83" i="14"/>
  <c r="T83" i="14"/>
  <c r="U83" i="14"/>
  <c r="E112" i="14" l="1"/>
  <c r="E86" i="14"/>
  <c r="V84" i="14"/>
  <c r="E88" i="14"/>
  <c r="V86" i="14"/>
  <c r="E84" i="14"/>
  <c r="V116" i="14"/>
  <c r="V114" i="14"/>
  <c r="E116" i="14"/>
  <c r="V112" i="14"/>
  <c r="E114" i="14"/>
  <c r="V53" i="14"/>
  <c r="E70" i="14"/>
  <c r="E104" i="14"/>
  <c r="V72" i="14"/>
  <c r="E96" i="14"/>
  <c r="E100" i="14"/>
  <c r="E61" i="14"/>
  <c r="E92" i="14"/>
  <c r="V76" i="14"/>
  <c r="E65" i="14"/>
  <c r="V49" i="14"/>
  <c r="E102" i="14"/>
  <c r="E94" i="14"/>
  <c r="E57" i="14"/>
  <c r="V48" i="14"/>
  <c r="E98" i="14"/>
  <c r="E90" i="14"/>
  <c r="E74" i="14"/>
  <c r="V65" i="14"/>
  <c r="E59" i="14"/>
  <c r="V51" i="14"/>
  <c r="E111" i="14"/>
  <c r="E109" i="14"/>
  <c r="E107" i="14"/>
  <c r="V102" i="14"/>
  <c r="V98" i="14"/>
  <c r="V94" i="14"/>
  <c r="V90" i="14"/>
  <c r="V117" i="14"/>
  <c r="V115" i="14"/>
  <c r="V113" i="14"/>
  <c r="V80" i="14"/>
  <c r="V78" i="14"/>
  <c r="E76" i="14"/>
  <c r="E68" i="14"/>
  <c r="E63" i="14"/>
  <c r="E55" i="14"/>
  <c r="V111" i="14"/>
  <c r="V109" i="14"/>
  <c r="V107" i="14"/>
  <c r="V104" i="14"/>
  <c r="V100" i="14"/>
  <c r="V96" i="14"/>
  <c r="V92" i="14"/>
  <c r="V88" i="14"/>
  <c r="E117" i="14"/>
  <c r="E115" i="14"/>
  <c r="E113" i="14"/>
  <c r="V82" i="14"/>
  <c r="E80" i="14"/>
  <c r="V74" i="14"/>
  <c r="V68" i="14"/>
  <c r="V63" i="14"/>
  <c r="V59" i="14"/>
  <c r="V55" i="14"/>
  <c r="E53" i="14"/>
  <c r="E48" i="14"/>
  <c r="E46" i="14"/>
  <c r="E44" i="14"/>
  <c r="E42" i="14"/>
  <c r="E110" i="14"/>
  <c r="E108" i="14"/>
  <c r="E106" i="14"/>
  <c r="E87" i="14"/>
  <c r="V85" i="14"/>
  <c r="V61" i="14"/>
  <c r="V57" i="14"/>
  <c r="E51" i="14"/>
  <c r="V46" i="14"/>
  <c r="V44" i="14"/>
  <c r="V42" i="14"/>
  <c r="V110" i="14"/>
  <c r="V108" i="14"/>
  <c r="V106" i="14"/>
  <c r="V103" i="14"/>
  <c r="E103" i="14"/>
  <c r="V101" i="14"/>
  <c r="E101" i="14"/>
  <c r="V99" i="14"/>
  <c r="E99" i="14"/>
  <c r="V97" i="14"/>
  <c r="E97" i="14"/>
  <c r="V95" i="14"/>
  <c r="E95" i="14"/>
  <c r="V93" i="14"/>
  <c r="E93" i="14"/>
  <c r="V91" i="14"/>
  <c r="E91" i="14"/>
  <c r="V89" i="14"/>
  <c r="E89" i="14"/>
  <c r="V87" i="14"/>
  <c r="E85" i="14"/>
  <c r="E82" i="14"/>
  <c r="V81" i="14"/>
  <c r="E81" i="14"/>
  <c r="E78" i="14"/>
  <c r="V77" i="14"/>
  <c r="E77" i="14"/>
  <c r="E72" i="14"/>
  <c r="V71" i="14"/>
  <c r="E71" i="14"/>
  <c r="V70" i="14"/>
  <c r="E67" i="14"/>
  <c r="E49" i="14"/>
  <c r="E47" i="14"/>
  <c r="E45" i="14"/>
  <c r="E43" i="14"/>
  <c r="V105" i="14"/>
  <c r="E105" i="14"/>
  <c r="V83" i="14"/>
  <c r="E83" i="14"/>
  <c r="V79" i="14"/>
  <c r="E79" i="14"/>
  <c r="V75" i="14"/>
  <c r="E75" i="14"/>
  <c r="V73" i="14"/>
  <c r="E73" i="14"/>
  <c r="V69" i="14"/>
  <c r="E69" i="14"/>
  <c r="V67" i="14"/>
  <c r="V47" i="14"/>
  <c r="V45" i="14"/>
  <c r="V43" i="14"/>
  <c r="V66" i="14"/>
  <c r="E66" i="14"/>
  <c r="V64" i="14"/>
  <c r="E64" i="14"/>
  <c r="V62" i="14"/>
  <c r="E62" i="14"/>
  <c r="V60" i="14"/>
  <c r="E60" i="14"/>
  <c r="V58" i="14"/>
  <c r="E58" i="14"/>
  <c r="V56" i="14"/>
  <c r="E56" i="14"/>
  <c r="V54" i="14"/>
  <c r="E54" i="14"/>
  <c r="V52" i="14"/>
  <c r="E52" i="14"/>
  <c r="V50" i="14"/>
  <c r="E50" i="14"/>
  <c r="L19" i="14"/>
  <c r="M19" i="14"/>
  <c r="N19" i="14"/>
  <c r="O19" i="14"/>
  <c r="P19" i="14"/>
  <c r="Q19" i="14"/>
  <c r="R19" i="14"/>
  <c r="S19" i="14"/>
  <c r="T19" i="14"/>
  <c r="U19" i="14"/>
  <c r="L20" i="14"/>
  <c r="M20" i="14"/>
  <c r="N20" i="14"/>
  <c r="O20" i="14"/>
  <c r="P20" i="14"/>
  <c r="Q20" i="14"/>
  <c r="R20" i="14"/>
  <c r="S20" i="14"/>
  <c r="T20" i="14"/>
  <c r="U20" i="14"/>
  <c r="L21" i="14"/>
  <c r="M21" i="14"/>
  <c r="N21" i="14"/>
  <c r="O21" i="14"/>
  <c r="P21" i="14"/>
  <c r="Q21" i="14"/>
  <c r="R21" i="14"/>
  <c r="S21" i="14"/>
  <c r="T21" i="14"/>
  <c r="U21" i="14"/>
  <c r="L22" i="14"/>
  <c r="M22" i="14"/>
  <c r="N22" i="14"/>
  <c r="O22" i="14"/>
  <c r="P22" i="14"/>
  <c r="Q22" i="14"/>
  <c r="R22" i="14"/>
  <c r="S22" i="14"/>
  <c r="T22" i="14"/>
  <c r="U22" i="14"/>
  <c r="L23" i="14"/>
  <c r="M23" i="14"/>
  <c r="N23" i="14"/>
  <c r="O23" i="14"/>
  <c r="P23" i="14"/>
  <c r="Q23" i="14"/>
  <c r="R23" i="14"/>
  <c r="S23" i="14"/>
  <c r="T23" i="14"/>
  <c r="U23" i="14"/>
  <c r="L24" i="14"/>
  <c r="M24" i="14"/>
  <c r="N24" i="14"/>
  <c r="O24" i="14"/>
  <c r="P24" i="14"/>
  <c r="Q24" i="14"/>
  <c r="R24" i="14"/>
  <c r="S24" i="14"/>
  <c r="T24" i="14"/>
  <c r="U24" i="14"/>
  <c r="L25" i="14"/>
  <c r="M25" i="14"/>
  <c r="N25" i="14"/>
  <c r="O25" i="14"/>
  <c r="P25" i="14"/>
  <c r="Q25" i="14"/>
  <c r="R25" i="14"/>
  <c r="S25" i="14"/>
  <c r="T25" i="14"/>
  <c r="U25" i="14"/>
  <c r="L26" i="14"/>
  <c r="M26" i="14"/>
  <c r="N26" i="14"/>
  <c r="O26" i="14"/>
  <c r="P26" i="14"/>
  <c r="Q26" i="14"/>
  <c r="R26" i="14"/>
  <c r="S26" i="14"/>
  <c r="T26" i="14"/>
  <c r="U26" i="14"/>
  <c r="L27" i="14"/>
  <c r="M27" i="14"/>
  <c r="N27" i="14"/>
  <c r="O27" i="14"/>
  <c r="P27" i="14"/>
  <c r="Q27" i="14"/>
  <c r="R27" i="14"/>
  <c r="S27" i="14"/>
  <c r="T27" i="14"/>
  <c r="U27" i="14"/>
  <c r="L28" i="14"/>
  <c r="M28" i="14"/>
  <c r="N28" i="14"/>
  <c r="O28" i="14"/>
  <c r="P28" i="14"/>
  <c r="Q28" i="14"/>
  <c r="R28" i="14"/>
  <c r="S28" i="14"/>
  <c r="T28" i="14"/>
  <c r="U28" i="14"/>
  <c r="L29" i="14"/>
  <c r="M29" i="14"/>
  <c r="N29" i="14"/>
  <c r="O29" i="14"/>
  <c r="P29" i="14"/>
  <c r="Q29" i="14"/>
  <c r="R29" i="14"/>
  <c r="S29" i="14"/>
  <c r="T29" i="14"/>
  <c r="U29" i="14"/>
  <c r="L30" i="14"/>
  <c r="M30" i="14"/>
  <c r="N30" i="14"/>
  <c r="O30" i="14"/>
  <c r="P30" i="14"/>
  <c r="Q30" i="14"/>
  <c r="R30" i="14"/>
  <c r="S30" i="14"/>
  <c r="T30" i="14"/>
  <c r="U30" i="14"/>
  <c r="L31" i="14"/>
  <c r="M31" i="14"/>
  <c r="N31" i="14"/>
  <c r="O31" i="14"/>
  <c r="P31" i="14"/>
  <c r="Q31" i="14"/>
  <c r="R31" i="14"/>
  <c r="S31" i="14"/>
  <c r="T31" i="14"/>
  <c r="U31" i="14"/>
  <c r="L32" i="14"/>
  <c r="M32" i="14"/>
  <c r="N32" i="14"/>
  <c r="O32" i="14"/>
  <c r="P32" i="14"/>
  <c r="Q32" i="14"/>
  <c r="R32" i="14"/>
  <c r="S32" i="14"/>
  <c r="T32" i="14"/>
  <c r="U32" i="14"/>
  <c r="L33" i="14"/>
  <c r="M33" i="14"/>
  <c r="N33" i="14"/>
  <c r="O33" i="14"/>
  <c r="P33" i="14"/>
  <c r="Q33" i="14"/>
  <c r="R33" i="14"/>
  <c r="S33" i="14"/>
  <c r="T33" i="14"/>
  <c r="U33" i="14"/>
  <c r="L34" i="14"/>
  <c r="M34" i="14"/>
  <c r="N34" i="14"/>
  <c r="O34" i="14"/>
  <c r="P34" i="14"/>
  <c r="Q34" i="14"/>
  <c r="R34" i="14"/>
  <c r="S34" i="14"/>
  <c r="T34" i="14"/>
  <c r="U34" i="14"/>
  <c r="L35" i="14"/>
  <c r="M35" i="14"/>
  <c r="N35" i="14"/>
  <c r="O35" i="14"/>
  <c r="P35" i="14"/>
  <c r="Q35" i="14"/>
  <c r="R35" i="14"/>
  <c r="S35" i="14"/>
  <c r="T35" i="14"/>
  <c r="U35" i="14"/>
  <c r="L36" i="14"/>
  <c r="M36" i="14"/>
  <c r="N36" i="14"/>
  <c r="O36" i="14"/>
  <c r="P36" i="14"/>
  <c r="Q36" i="14"/>
  <c r="R36" i="14"/>
  <c r="S36" i="14"/>
  <c r="T36" i="14"/>
  <c r="U36" i="14"/>
  <c r="L37" i="14"/>
  <c r="M37" i="14"/>
  <c r="N37" i="14"/>
  <c r="O37" i="14"/>
  <c r="P37" i="14"/>
  <c r="Q37" i="14"/>
  <c r="R37" i="14"/>
  <c r="S37" i="14"/>
  <c r="T37" i="14"/>
  <c r="U37" i="14"/>
  <c r="L38" i="14"/>
  <c r="M38" i="14"/>
  <c r="N38" i="14"/>
  <c r="O38" i="14"/>
  <c r="P38" i="14"/>
  <c r="Q38" i="14"/>
  <c r="R38" i="14"/>
  <c r="S38" i="14"/>
  <c r="T38" i="14"/>
  <c r="U38" i="14"/>
  <c r="L39" i="14"/>
  <c r="M39" i="14"/>
  <c r="N39" i="14"/>
  <c r="O39" i="14"/>
  <c r="P39" i="14"/>
  <c r="Q39" i="14"/>
  <c r="R39" i="14"/>
  <c r="S39" i="14"/>
  <c r="T39" i="14"/>
  <c r="U39" i="14"/>
  <c r="L40" i="14"/>
  <c r="M40" i="14"/>
  <c r="N40" i="14"/>
  <c r="O40" i="14"/>
  <c r="P40" i="14"/>
  <c r="Q40" i="14"/>
  <c r="R40" i="14"/>
  <c r="S40" i="14"/>
  <c r="T40" i="14"/>
  <c r="U40" i="14"/>
  <c r="L41" i="14"/>
  <c r="M41" i="14"/>
  <c r="N41" i="14"/>
  <c r="O41" i="14"/>
  <c r="P41" i="14"/>
  <c r="Q41" i="14"/>
  <c r="R41" i="14"/>
  <c r="S41" i="14"/>
  <c r="T41" i="14"/>
  <c r="U41" i="14"/>
  <c r="M18" i="14"/>
  <c r="N18" i="14"/>
  <c r="O18" i="14"/>
  <c r="P18" i="14"/>
  <c r="Q18" i="14"/>
  <c r="R18" i="14"/>
  <c r="S18" i="14"/>
  <c r="T18" i="14"/>
  <c r="U18" i="14"/>
  <c r="L18" i="14"/>
  <c r="C19" i="14"/>
  <c r="D19" i="14"/>
  <c r="C20" i="14"/>
  <c r="D20" i="14"/>
  <c r="C21" i="14"/>
  <c r="D21" i="14"/>
  <c r="C22" i="14"/>
  <c r="D22" i="14"/>
  <c r="C23" i="14"/>
  <c r="D23" i="14"/>
  <c r="C24" i="14"/>
  <c r="D24" i="14"/>
  <c r="C25" i="14"/>
  <c r="D25" i="14"/>
  <c r="C26" i="14"/>
  <c r="D26" i="14"/>
  <c r="C27" i="14"/>
  <c r="D27" i="14"/>
  <c r="C28" i="14"/>
  <c r="D28" i="14"/>
  <c r="C29" i="14"/>
  <c r="D29" i="14"/>
  <c r="C30" i="14"/>
  <c r="D30" i="14"/>
  <c r="C31" i="14"/>
  <c r="D31" i="14"/>
  <c r="C32" i="14"/>
  <c r="D32" i="14"/>
  <c r="C33" i="14"/>
  <c r="D33" i="14"/>
  <c r="C34" i="14"/>
  <c r="D34" i="14"/>
  <c r="C35" i="14"/>
  <c r="D35" i="14"/>
  <c r="C36" i="14"/>
  <c r="D36" i="14"/>
  <c r="C37" i="14"/>
  <c r="D37" i="14"/>
  <c r="C38" i="14"/>
  <c r="D38" i="14"/>
  <c r="C39" i="14"/>
  <c r="D39" i="14"/>
  <c r="C40" i="14"/>
  <c r="D40" i="14"/>
  <c r="C41" i="14"/>
  <c r="D41" i="14"/>
  <c r="C18" i="14"/>
  <c r="D18" i="14"/>
  <c r="B11" i="14"/>
  <c r="B12" i="14"/>
  <c r="L12" i="14" s="1"/>
  <c r="A5" i="14"/>
  <c r="K21" i="15"/>
  <c r="L21" i="15"/>
  <c r="M21" i="15"/>
  <c r="N21" i="15"/>
  <c r="O21" i="15"/>
  <c r="P21" i="15"/>
  <c r="Q21" i="15"/>
  <c r="R21" i="15"/>
  <c r="S21" i="15"/>
  <c r="T21" i="15"/>
  <c r="K22" i="15"/>
  <c r="L22" i="15"/>
  <c r="M22" i="15"/>
  <c r="N22" i="15"/>
  <c r="O22" i="15"/>
  <c r="P22" i="15"/>
  <c r="Q22" i="15"/>
  <c r="R22" i="15"/>
  <c r="S22" i="15"/>
  <c r="T22" i="15"/>
  <c r="K23" i="15"/>
  <c r="L23" i="15"/>
  <c r="M23" i="15"/>
  <c r="N23" i="15"/>
  <c r="O23" i="15"/>
  <c r="P23" i="15"/>
  <c r="Q23" i="15"/>
  <c r="R23" i="15"/>
  <c r="S23" i="15"/>
  <c r="T23" i="15"/>
  <c r="K24" i="15"/>
  <c r="L24" i="15"/>
  <c r="M24" i="15"/>
  <c r="N24" i="15"/>
  <c r="O24" i="15"/>
  <c r="P24" i="15"/>
  <c r="Q24" i="15"/>
  <c r="R24" i="15"/>
  <c r="S24" i="15"/>
  <c r="T24" i="15"/>
  <c r="K25" i="15"/>
  <c r="L25" i="15"/>
  <c r="M25" i="15"/>
  <c r="N25" i="15"/>
  <c r="O25" i="15"/>
  <c r="P25" i="15"/>
  <c r="Q25" i="15"/>
  <c r="R25" i="15"/>
  <c r="S25" i="15"/>
  <c r="T25" i="15"/>
  <c r="K26" i="15"/>
  <c r="L26" i="15"/>
  <c r="M26" i="15"/>
  <c r="N26" i="15"/>
  <c r="O26" i="15"/>
  <c r="P26" i="15"/>
  <c r="Q26" i="15"/>
  <c r="R26" i="15"/>
  <c r="S26" i="15"/>
  <c r="T26" i="15"/>
  <c r="K27" i="15"/>
  <c r="L27" i="15"/>
  <c r="M27" i="15"/>
  <c r="N27" i="15"/>
  <c r="O27" i="15"/>
  <c r="P27" i="15"/>
  <c r="Q27" i="15"/>
  <c r="R27" i="15"/>
  <c r="S27" i="15"/>
  <c r="T27" i="15"/>
  <c r="K28" i="15"/>
  <c r="L28" i="15"/>
  <c r="M28" i="15"/>
  <c r="N28" i="15"/>
  <c r="O28" i="15"/>
  <c r="P28" i="15"/>
  <c r="Q28" i="15"/>
  <c r="R28" i="15"/>
  <c r="S28" i="15"/>
  <c r="T28" i="15"/>
  <c r="K29" i="15"/>
  <c r="L29" i="15"/>
  <c r="M29" i="15"/>
  <c r="N29" i="15"/>
  <c r="O29" i="15"/>
  <c r="P29" i="15"/>
  <c r="Q29" i="15"/>
  <c r="R29" i="15"/>
  <c r="S29" i="15"/>
  <c r="T29" i="15"/>
  <c r="K30" i="15"/>
  <c r="L30" i="15"/>
  <c r="M30" i="15"/>
  <c r="N30" i="15"/>
  <c r="O30" i="15"/>
  <c r="P30" i="15"/>
  <c r="Q30" i="15"/>
  <c r="R30" i="15"/>
  <c r="S30" i="15"/>
  <c r="T30" i="15"/>
  <c r="K31" i="15"/>
  <c r="L31" i="15"/>
  <c r="M31" i="15"/>
  <c r="N31" i="15"/>
  <c r="O31" i="15"/>
  <c r="P31" i="15"/>
  <c r="Q31" i="15"/>
  <c r="R31" i="15"/>
  <c r="S31" i="15"/>
  <c r="T31" i="15"/>
  <c r="K32" i="15"/>
  <c r="L32" i="15"/>
  <c r="M32" i="15"/>
  <c r="N32" i="15"/>
  <c r="O32" i="15"/>
  <c r="P32" i="15"/>
  <c r="Q32" i="15"/>
  <c r="R32" i="15"/>
  <c r="S32" i="15"/>
  <c r="T32" i="15"/>
  <c r="K33" i="15"/>
  <c r="L33" i="15"/>
  <c r="M33" i="15"/>
  <c r="N33" i="15"/>
  <c r="O33" i="15"/>
  <c r="P33" i="15"/>
  <c r="Q33" i="15"/>
  <c r="R33" i="15"/>
  <c r="S33" i="15"/>
  <c r="T33" i="15"/>
  <c r="K34" i="15"/>
  <c r="L34" i="15"/>
  <c r="M34" i="15"/>
  <c r="N34" i="15"/>
  <c r="O34" i="15"/>
  <c r="P34" i="15"/>
  <c r="Q34" i="15"/>
  <c r="R34" i="15"/>
  <c r="S34" i="15"/>
  <c r="T34" i="15"/>
  <c r="K35" i="15"/>
  <c r="L35" i="15"/>
  <c r="M35" i="15"/>
  <c r="N35" i="15"/>
  <c r="O35" i="15"/>
  <c r="P35" i="15"/>
  <c r="Q35" i="15"/>
  <c r="R35" i="15"/>
  <c r="S35" i="15"/>
  <c r="T35" i="15"/>
  <c r="K36" i="15"/>
  <c r="L36" i="15"/>
  <c r="M36" i="15"/>
  <c r="N36" i="15"/>
  <c r="O36" i="15"/>
  <c r="P36" i="15"/>
  <c r="Q36" i="15"/>
  <c r="R36" i="15"/>
  <c r="S36" i="15"/>
  <c r="T36" i="15"/>
  <c r="K37" i="15"/>
  <c r="L37" i="15"/>
  <c r="M37" i="15"/>
  <c r="N37" i="15"/>
  <c r="O37" i="15"/>
  <c r="P37" i="15"/>
  <c r="Q37" i="15"/>
  <c r="R37" i="15"/>
  <c r="S37" i="15"/>
  <c r="T37" i="15"/>
  <c r="K38" i="15"/>
  <c r="L38" i="15"/>
  <c r="M38" i="15"/>
  <c r="N38" i="15"/>
  <c r="O38" i="15"/>
  <c r="P38" i="15"/>
  <c r="Q38" i="15"/>
  <c r="R38" i="15"/>
  <c r="S38" i="15"/>
  <c r="T38" i="15"/>
  <c r="K39" i="15"/>
  <c r="L39" i="15"/>
  <c r="M39" i="15"/>
  <c r="N39" i="15"/>
  <c r="O39" i="15"/>
  <c r="P39" i="15"/>
  <c r="Q39" i="15"/>
  <c r="R39" i="15"/>
  <c r="S39" i="15"/>
  <c r="T39" i="15"/>
  <c r="K40" i="15"/>
  <c r="L40" i="15"/>
  <c r="M40" i="15"/>
  <c r="N40" i="15"/>
  <c r="O40" i="15"/>
  <c r="P40" i="15"/>
  <c r="Q40" i="15"/>
  <c r="R40" i="15"/>
  <c r="S40" i="15"/>
  <c r="T40" i="15"/>
  <c r="K41" i="15"/>
  <c r="L41" i="15"/>
  <c r="M41" i="15"/>
  <c r="N41" i="15"/>
  <c r="O41" i="15"/>
  <c r="P41" i="15"/>
  <c r="Q41" i="15"/>
  <c r="R41" i="15"/>
  <c r="S41" i="15"/>
  <c r="T41" i="15"/>
  <c r="K42" i="15"/>
  <c r="L42" i="15"/>
  <c r="M42" i="15"/>
  <c r="N42" i="15"/>
  <c r="O42" i="15"/>
  <c r="P42" i="15"/>
  <c r="Q42" i="15"/>
  <c r="R42" i="15"/>
  <c r="S42" i="15"/>
  <c r="T42" i="15"/>
  <c r="K43" i="15"/>
  <c r="L43" i="15"/>
  <c r="M43" i="15"/>
  <c r="N43" i="15"/>
  <c r="O43" i="15"/>
  <c r="P43" i="15"/>
  <c r="Q43" i="15"/>
  <c r="R43" i="15"/>
  <c r="S43" i="15"/>
  <c r="T43" i="15"/>
  <c r="K44" i="15"/>
  <c r="L44" i="15"/>
  <c r="M44" i="15"/>
  <c r="N44" i="15"/>
  <c r="O44" i="15"/>
  <c r="P44" i="15"/>
  <c r="Q44" i="15"/>
  <c r="R44" i="15"/>
  <c r="S44" i="15"/>
  <c r="T44" i="15"/>
  <c r="K45" i="15"/>
  <c r="L45" i="15"/>
  <c r="M45" i="15"/>
  <c r="N45" i="15"/>
  <c r="O45" i="15"/>
  <c r="P45" i="15"/>
  <c r="Q45" i="15"/>
  <c r="R45" i="15"/>
  <c r="S45" i="15"/>
  <c r="T45" i="15"/>
  <c r="K46" i="15"/>
  <c r="L46" i="15"/>
  <c r="M46" i="15"/>
  <c r="N46" i="15"/>
  <c r="O46" i="15"/>
  <c r="P46" i="15"/>
  <c r="Q46" i="15"/>
  <c r="R46" i="15"/>
  <c r="S46" i="15"/>
  <c r="T46" i="15"/>
  <c r="K47" i="15"/>
  <c r="L47" i="15"/>
  <c r="M47" i="15"/>
  <c r="N47" i="15"/>
  <c r="O47" i="15"/>
  <c r="P47" i="15"/>
  <c r="Q47" i="15"/>
  <c r="R47" i="15"/>
  <c r="S47" i="15"/>
  <c r="T47" i="15"/>
  <c r="K48" i="15"/>
  <c r="L48" i="15"/>
  <c r="M48" i="15"/>
  <c r="N48" i="15"/>
  <c r="O48" i="15"/>
  <c r="P48" i="15"/>
  <c r="Q48" i="15"/>
  <c r="R48" i="15"/>
  <c r="S48" i="15"/>
  <c r="T48" i="15"/>
  <c r="K49" i="15"/>
  <c r="L49" i="15"/>
  <c r="M49" i="15"/>
  <c r="N49" i="15"/>
  <c r="O49" i="15"/>
  <c r="P49" i="15"/>
  <c r="Q49" i="15"/>
  <c r="R49" i="15"/>
  <c r="S49" i="15"/>
  <c r="T49" i="15"/>
  <c r="K50" i="15"/>
  <c r="L50" i="15"/>
  <c r="M50" i="15"/>
  <c r="N50" i="15"/>
  <c r="O50" i="15"/>
  <c r="P50" i="15"/>
  <c r="Q50" i="15"/>
  <c r="R50" i="15"/>
  <c r="S50" i="15"/>
  <c r="T50" i="15"/>
  <c r="K51" i="15"/>
  <c r="L51" i="15"/>
  <c r="M51" i="15"/>
  <c r="N51" i="15"/>
  <c r="O51" i="15"/>
  <c r="P51" i="15"/>
  <c r="Q51" i="15"/>
  <c r="R51" i="15"/>
  <c r="S51" i="15"/>
  <c r="T51" i="15"/>
  <c r="K52" i="15"/>
  <c r="L52" i="15"/>
  <c r="M52" i="15"/>
  <c r="N52" i="15"/>
  <c r="O52" i="15"/>
  <c r="P52" i="15"/>
  <c r="Q52" i="15"/>
  <c r="R52" i="15"/>
  <c r="S52" i="15"/>
  <c r="T52" i="15"/>
  <c r="K53" i="15"/>
  <c r="L53" i="15"/>
  <c r="M53" i="15"/>
  <c r="N53" i="15"/>
  <c r="O53" i="15"/>
  <c r="P53" i="15"/>
  <c r="Q53" i="15"/>
  <c r="R53" i="15"/>
  <c r="S53" i="15"/>
  <c r="T53" i="15"/>
  <c r="K54" i="15"/>
  <c r="L54" i="15"/>
  <c r="M54" i="15"/>
  <c r="N54" i="15"/>
  <c r="O54" i="15"/>
  <c r="P54" i="15"/>
  <c r="Q54" i="15"/>
  <c r="R54" i="15"/>
  <c r="S54" i="15"/>
  <c r="T54" i="15"/>
  <c r="K55" i="15"/>
  <c r="L55" i="15"/>
  <c r="M55" i="15"/>
  <c r="N55" i="15"/>
  <c r="O55" i="15"/>
  <c r="P55" i="15"/>
  <c r="Q55" i="15"/>
  <c r="R55" i="15"/>
  <c r="S55" i="15"/>
  <c r="T55" i="15"/>
  <c r="K56" i="15"/>
  <c r="L56" i="15"/>
  <c r="M56" i="15"/>
  <c r="N56" i="15"/>
  <c r="O56" i="15"/>
  <c r="P56" i="15"/>
  <c r="Q56" i="15"/>
  <c r="R56" i="15"/>
  <c r="S56" i="15"/>
  <c r="T56" i="15"/>
  <c r="K57" i="15"/>
  <c r="L57" i="15"/>
  <c r="M57" i="15"/>
  <c r="N57" i="15"/>
  <c r="O57" i="15"/>
  <c r="P57" i="15"/>
  <c r="Q57" i="15"/>
  <c r="R57" i="15"/>
  <c r="S57" i="15"/>
  <c r="T57" i="15"/>
  <c r="K58" i="15"/>
  <c r="L58" i="15"/>
  <c r="M58" i="15"/>
  <c r="N58" i="15"/>
  <c r="O58" i="15"/>
  <c r="P58" i="15"/>
  <c r="Q58" i="15"/>
  <c r="R58" i="15"/>
  <c r="S58" i="15"/>
  <c r="T58" i="15"/>
  <c r="K59" i="15"/>
  <c r="L59" i="15"/>
  <c r="M59" i="15"/>
  <c r="N59" i="15"/>
  <c r="O59" i="15"/>
  <c r="P59" i="15"/>
  <c r="Q59" i="15"/>
  <c r="R59" i="15"/>
  <c r="S59" i="15"/>
  <c r="T59" i="15"/>
  <c r="K60" i="15"/>
  <c r="L60" i="15"/>
  <c r="M60" i="15"/>
  <c r="N60" i="15"/>
  <c r="O60" i="15"/>
  <c r="P60" i="15"/>
  <c r="Q60" i="15"/>
  <c r="R60" i="15"/>
  <c r="S60" i="15"/>
  <c r="T60" i="15"/>
  <c r="K61" i="15"/>
  <c r="L61" i="15"/>
  <c r="M61" i="15"/>
  <c r="N61" i="15"/>
  <c r="O61" i="15"/>
  <c r="P61" i="15"/>
  <c r="Q61" i="15"/>
  <c r="R61" i="15"/>
  <c r="S61" i="15"/>
  <c r="T61" i="15"/>
  <c r="K62" i="15"/>
  <c r="L62" i="15"/>
  <c r="M62" i="15"/>
  <c r="N62" i="15"/>
  <c r="O62" i="15"/>
  <c r="P62" i="15"/>
  <c r="Q62" i="15"/>
  <c r="R62" i="15"/>
  <c r="S62" i="15"/>
  <c r="T62" i="15"/>
  <c r="K63" i="15"/>
  <c r="L63" i="15"/>
  <c r="M63" i="15"/>
  <c r="N63" i="15"/>
  <c r="O63" i="15"/>
  <c r="P63" i="15"/>
  <c r="Q63" i="15"/>
  <c r="R63" i="15"/>
  <c r="S63" i="15"/>
  <c r="T63" i="15"/>
  <c r="K64" i="15"/>
  <c r="L64" i="15"/>
  <c r="M64" i="15"/>
  <c r="N64" i="15"/>
  <c r="O64" i="15"/>
  <c r="P64" i="15"/>
  <c r="Q64" i="15"/>
  <c r="R64" i="15"/>
  <c r="S64" i="15"/>
  <c r="T64" i="15"/>
  <c r="K65" i="15"/>
  <c r="L65" i="15"/>
  <c r="M65" i="15"/>
  <c r="N65" i="15"/>
  <c r="O65" i="15"/>
  <c r="P65" i="15"/>
  <c r="Q65" i="15"/>
  <c r="R65" i="15"/>
  <c r="S65" i="15"/>
  <c r="T65" i="15"/>
  <c r="K66" i="15"/>
  <c r="L66" i="15"/>
  <c r="M66" i="15"/>
  <c r="N66" i="15"/>
  <c r="O66" i="15"/>
  <c r="P66" i="15"/>
  <c r="Q66" i="15"/>
  <c r="R66" i="15"/>
  <c r="S66" i="15"/>
  <c r="T66" i="15"/>
  <c r="K67" i="15"/>
  <c r="L67" i="15"/>
  <c r="M67" i="15"/>
  <c r="N67" i="15"/>
  <c r="O67" i="15"/>
  <c r="P67" i="15"/>
  <c r="Q67" i="15"/>
  <c r="R67" i="15"/>
  <c r="S67" i="15"/>
  <c r="T67" i="15"/>
  <c r="K68" i="15"/>
  <c r="L68" i="15"/>
  <c r="M68" i="15"/>
  <c r="N68" i="15"/>
  <c r="O68" i="15"/>
  <c r="P68" i="15"/>
  <c r="Q68" i="15"/>
  <c r="R68" i="15"/>
  <c r="S68" i="15"/>
  <c r="T68" i="15"/>
  <c r="K69" i="15"/>
  <c r="L69" i="15"/>
  <c r="M69" i="15"/>
  <c r="N69" i="15"/>
  <c r="O69" i="15"/>
  <c r="P69" i="15"/>
  <c r="Q69" i="15"/>
  <c r="R69" i="15"/>
  <c r="S69" i="15"/>
  <c r="T69" i="15"/>
  <c r="K70" i="15"/>
  <c r="L70" i="15"/>
  <c r="M70" i="15"/>
  <c r="N70" i="15"/>
  <c r="O70" i="15"/>
  <c r="P70" i="15"/>
  <c r="Q70" i="15"/>
  <c r="R70" i="15"/>
  <c r="S70" i="15"/>
  <c r="T70" i="15"/>
  <c r="K71" i="15"/>
  <c r="L71" i="15"/>
  <c r="M71" i="15"/>
  <c r="N71" i="15"/>
  <c r="O71" i="15"/>
  <c r="P71" i="15"/>
  <c r="Q71" i="15"/>
  <c r="R71" i="15"/>
  <c r="S71" i="15"/>
  <c r="T71" i="15"/>
  <c r="K72" i="15"/>
  <c r="L72" i="15"/>
  <c r="M72" i="15"/>
  <c r="N72" i="15"/>
  <c r="O72" i="15"/>
  <c r="P72" i="15"/>
  <c r="Q72" i="15"/>
  <c r="R72" i="15"/>
  <c r="S72" i="15"/>
  <c r="T72" i="15"/>
  <c r="K73" i="15"/>
  <c r="L73" i="15"/>
  <c r="M73" i="15"/>
  <c r="N73" i="15"/>
  <c r="O73" i="15"/>
  <c r="P73" i="15"/>
  <c r="Q73" i="15"/>
  <c r="R73" i="15"/>
  <c r="S73" i="15"/>
  <c r="T73" i="15"/>
  <c r="K74" i="15"/>
  <c r="L74" i="15"/>
  <c r="M74" i="15"/>
  <c r="N74" i="15"/>
  <c r="O74" i="15"/>
  <c r="P74" i="15"/>
  <c r="Q74" i="15"/>
  <c r="R74" i="15"/>
  <c r="S74" i="15"/>
  <c r="T74" i="15"/>
  <c r="K75" i="15"/>
  <c r="L75" i="15"/>
  <c r="M75" i="15"/>
  <c r="N75" i="15"/>
  <c r="O75" i="15"/>
  <c r="P75" i="15"/>
  <c r="Q75" i="15"/>
  <c r="R75" i="15"/>
  <c r="S75" i="15"/>
  <c r="T75" i="15"/>
  <c r="K76" i="15"/>
  <c r="L76" i="15"/>
  <c r="M76" i="15"/>
  <c r="N76" i="15"/>
  <c r="O76" i="15"/>
  <c r="P76" i="15"/>
  <c r="Q76" i="15"/>
  <c r="R76" i="15"/>
  <c r="S76" i="15"/>
  <c r="T76" i="15"/>
  <c r="K77" i="15"/>
  <c r="L77" i="15"/>
  <c r="M77" i="15"/>
  <c r="N77" i="15"/>
  <c r="O77" i="15"/>
  <c r="P77" i="15"/>
  <c r="Q77" i="15"/>
  <c r="R77" i="15"/>
  <c r="S77" i="15"/>
  <c r="T77" i="15"/>
  <c r="K78" i="15"/>
  <c r="L78" i="15"/>
  <c r="M78" i="15"/>
  <c r="N78" i="15"/>
  <c r="O78" i="15"/>
  <c r="P78" i="15"/>
  <c r="Q78" i="15"/>
  <c r="R78" i="15"/>
  <c r="S78" i="15"/>
  <c r="T78" i="15"/>
  <c r="K79" i="15"/>
  <c r="L79" i="15"/>
  <c r="M79" i="15"/>
  <c r="N79" i="15"/>
  <c r="O79" i="15"/>
  <c r="P79" i="15"/>
  <c r="Q79" i="15"/>
  <c r="R79" i="15"/>
  <c r="S79" i="15"/>
  <c r="T79" i="15"/>
  <c r="K80" i="15"/>
  <c r="L80" i="15"/>
  <c r="M80" i="15"/>
  <c r="N80" i="15"/>
  <c r="O80" i="15"/>
  <c r="P80" i="15"/>
  <c r="Q80" i="15"/>
  <c r="R80" i="15"/>
  <c r="S80" i="15"/>
  <c r="T80" i="15"/>
  <c r="K81" i="15"/>
  <c r="L81" i="15"/>
  <c r="M81" i="15"/>
  <c r="N81" i="15"/>
  <c r="O81" i="15"/>
  <c r="P81" i="15"/>
  <c r="Q81" i="15"/>
  <c r="R81" i="15"/>
  <c r="S81" i="15"/>
  <c r="T81" i="15"/>
  <c r="K82" i="15"/>
  <c r="L82" i="15"/>
  <c r="M82" i="15"/>
  <c r="N82" i="15"/>
  <c r="O82" i="15"/>
  <c r="P82" i="15"/>
  <c r="Q82" i="15"/>
  <c r="R82" i="15"/>
  <c r="S82" i="15"/>
  <c r="T82" i="15"/>
  <c r="K83" i="15"/>
  <c r="L83" i="15"/>
  <c r="M83" i="15"/>
  <c r="N83" i="15"/>
  <c r="O83" i="15"/>
  <c r="P83" i="15"/>
  <c r="Q83" i="15"/>
  <c r="R83" i="15"/>
  <c r="S83" i="15"/>
  <c r="T83" i="15"/>
  <c r="K84" i="15"/>
  <c r="L84" i="15"/>
  <c r="M84" i="15"/>
  <c r="N84" i="15"/>
  <c r="O84" i="15"/>
  <c r="P84" i="15"/>
  <c r="Q84" i="15"/>
  <c r="R84" i="15"/>
  <c r="S84" i="15"/>
  <c r="T84" i="15"/>
  <c r="K85" i="15"/>
  <c r="L85" i="15"/>
  <c r="M85" i="15"/>
  <c r="N85" i="15"/>
  <c r="O85" i="15"/>
  <c r="P85" i="15"/>
  <c r="Q85" i="15"/>
  <c r="R85" i="15"/>
  <c r="S85" i="15"/>
  <c r="T85" i="15"/>
  <c r="K86" i="15"/>
  <c r="L86" i="15"/>
  <c r="M86" i="15"/>
  <c r="N86" i="15"/>
  <c r="O86" i="15"/>
  <c r="P86" i="15"/>
  <c r="Q86" i="15"/>
  <c r="R86" i="15"/>
  <c r="S86" i="15"/>
  <c r="T86" i="15"/>
  <c r="K87" i="15"/>
  <c r="L87" i="15"/>
  <c r="M87" i="15"/>
  <c r="N87" i="15"/>
  <c r="O87" i="15"/>
  <c r="P87" i="15"/>
  <c r="Q87" i="15"/>
  <c r="R87" i="15"/>
  <c r="S87" i="15"/>
  <c r="T87" i="15"/>
  <c r="K88" i="15"/>
  <c r="L88" i="15"/>
  <c r="M88" i="15"/>
  <c r="N88" i="15"/>
  <c r="O88" i="15"/>
  <c r="P88" i="15"/>
  <c r="Q88" i="15"/>
  <c r="R88" i="15"/>
  <c r="S88" i="15"/>
  <c r="T88" i="15"/>
  <c r="K89" i="15"/>
  <c r="L89" i="15"/>
  <c r="M89" i="15"/>
  <c r="N89" i="15"/>
  <c r="O89" i="15"/>
  <c r="P89" i="15"/>
  <c r="Q89" i="15"/>
  <c r="R89" i="15"/>
  <c r="S89" i="15"/>
  <c r="T89" i="15"/>
  <c r="K90" i="15"/>
  <c r="L90" i="15"/>
  <c r="M90" i="15"/>
  <c r="N90" i="15"/>
  <c r="O90" i="15"/>
  <c r="P90" i="15"/>
  <c r="Q90" i="15"/>
  <c r="R90" i="15"/>
  <c r="S90" i="15"/>
  <c r="T90" i="15"/>
  <c r="K91" i="15"/>
  <c r="L91" i="15"/>
  <c r="M91" i="15"/>
  <c r="N91" i="15"/>
  <c r="O91" i="15"/>
  <c r="P91" i="15"/>
  <c r="Q91" i="15"/>
  <c r="R91" i="15"/>
  <c r="S91" i="15"/>
  <c r="T91" i="15"/>
  <c r="K92" i="15"/>
  <c r="L92" i="15"/>
  <c r="M92" i="15"/>
  <c r="N92" i="15"/>
  <c r="O92" i="15"/>
  <c r="P92" i="15"/>
  <c r="Q92" i="15"/>
  <c r="R92" i="15"/>
  <c r="S92" i="15"/>
  <c r="T92" i="15"/>
  <c r="K93" i="15"/>
  <c r="L93" i="15"/>
  <c r="M93" i="15"/>
  <c r="N93" i="15"/>
  <c r="O93" i="15"/>
  <c r="P93" i="15"/>
  <c r="Q93" i="15"/>
  <c r="R93" i="15"/>
  <c r="S93" i="15"/>
  <c r="T93" i="15"/>
  <c r="K94" i="15"/>
  <c r="L94" i="15"/>
  <c r="M94" i="15"/>
  <c r="N94" i="15"/>
  <c r="O94" i="15"/>
  <c r="P94" i="15"/>
  <c r="Q94" i="15"/>
  <c r="R94" i="15"/>
  <c r="S94" i="15"/>
  <c r="T94" i="15"/>
  <c r="K95" i="15"/>
  <c r="L95" i="15"/>
  <c r="M95" i="15"/>
  <c r="N95" i="15"/>
  <c r="O95" i="15"/>
  <c r="P95" i="15"/>
  <c r="Q95" i="15"/>
  <c r="R95" i="15"/>
  <c r="S95" i="15"/>
  <c r="T95" i="15"/>
  <c r="K96" i="15"/>
  <c r="L96" i="15"/>
  <c r="M96" i="15"/>
  <c r="N96" i="15"/>
  <c r="O96" i="15"/>
  <c r="P96" i="15"/>
  <c r="Q96" i="15"/>
  <c r="R96" i="15"/>
  <c r="S96" i="15"/>
  <c r="T96" i="15"/>
  <c r="K97" i="15"/>
  <c r="L97" i="15"/>
  <c r="M97" i="15"/>
  <c r="N97" i="15"/>
  <c r="O97" i="15"/>
  <c r="P97" i="15"/>
  <c r="Q97" i="15"/>
  <c r="R97" i="15"/>
  <c r="S97" i="15"/>
  <c r="T97" i="15"/>
  <c r="K98" i="15"/>
  <c r="L98" i="15"/>
  <c r="M98" i="15"/>
  <c r="N98" i="15"/>
  <c r="O98" i="15"/>
  <c r="P98" i="15"/>
  <c r="Q98" i="15"/>
  <c r="R98" i="15"/>
  <c r="S98" i="15"/>
  <c r="T98" i="15"/>
  <c r="K99" i="15"/>
  <c r="L99" i="15"/>
  <c r="M99" i="15"/>
  <c r="N99" i="15"/>
  <c r="O99" i="15"/>
  <c r="P99" i="15"/>
  <c r="Q99" i="15"/>
  <c r="R99" i="15"/>
  <c r="S99" i="15"/>
  <c r="T99" i="15"/>
  <c r="K100" i="15"/>
  <c r="L100" i="15"/>
  <c r="M100" i="15"/>
  <c r="N100" i="15"/>
  <c r="O100" i="15"/>
  <c r="P100" i="15"/>
  <c r="Q100" i="15"/>
  <c r="R100" i="15"/>
  <c r="S100" i="15"/>
  <c r="T100" i="15"/>
  <c r="K101" i="15"/>
  <c r="L101" i="15"/>
  <c r="M101" i="15"/>
  <c r="N101" i="15"/>
  <c r="O101" i="15"/>
  <c r="P101" i="15"/>
  <c r="Q101" i="15"/>
  <c r="R101" i="15"/>
  <c r="S101" i="15"/>
  <c r="T101" i="15"/>
  <c r="K102" i="15"/>
  <c r="L102" i="15"/>
  <c r="M102" i="15"/>
  <c r="N102" i="15"/>
  <c r="O102" i="15"/>
  <c r="P102" i="15"/>
  <c r="Q102" i="15"/>
  <c r="R102" i="15"/>
  <c r="S102" i="15"/>
  <c r="T102" i="15"/>
  <c r="K103" i="15"/>
  <c r="L103" i="15"/>
  <c r="M103" i="15"/>
  <c r="N103" i="15"/>
  <c r="O103" i="15"/>
  <c r="P103" i="15"/>
  <c r="Q103" i="15"/>
  <c r="R103" i="15"/>
  <c r="S103" i="15"/>
  <c r="T103" i="15"/>
  <c r="K104" i="15"/>
  <c r="L104" i="15"/>
  <c r="M104" i="15"/>
  <c r="N104" i="15"/>
  <c r="O104" i="15"/>
  <c r="P104" i="15"/>
  <c r="Q104" i="15"/>
  <c r="R104" i="15"/>
  <c r="S104" i="15"/>
  <c r="T104" i="15"/>
  <c r="K105" i="15"/>
  <c r="L105" i="15"/>
  <c r="M105" i="15"/>
  <c r="N105" i="15"/>
  <c r="O105" i="15"/>
  <c r="P105" i="15"/>
  <c r="Q105" i="15"/>
  <c r="R105" i="15"/>
  <c r="S105" i="15"/>
  <c r="T105" i="15"/>
  <c r="K106" i="15"/>
  <c r="L106" i="15"/>
  <c r="M106" i="15"/>
  <c r="N106" i="15"/>
  <c r="O106" i="15"/>
  <c r="P106" i="15"/>
  <c r="Q106" i="15"/>
  <c r="R106" i="15"/>
  <c r="S106" i="15"/>
  <c r="T106" i="15"/>
  <c r="K107" i="15"/>
  <c r="L107" i="15"/>
  <c r="M107" i="15"/>
  <c r="N107" i="15"/>
  <c r="O107" i="15"/>
  <c r="P107" i="15"/>
  <c r="Q107" i="15"/>
  <c r="R107" i="15"/>
  <c r="S107" i="15"/>
  <c r="T107" i="15"/>
  <c r="K108" i="15"/>
  <c r="L108" i="15"/>
  <c r="M108" i="15"/>
  <c r="N108" i="15"/>
  <c r="O108" i="15"/>
  <c r="P108" i="15"/>
  <c r="Q108" i="15"/>
  <c r="R108" i="15"/>
  <c r="S108" i="15"/>
  <c r="T108" i="15"/>
  <c r="K109" i="15"/>
  <c r="L109" i="15"/>
  <c r="M109" i="15"/>
  <c r="N109" i="15"/>
  <c r="O109" i="15"/>
  <c r="P109" i="15"/>
  <c r="Q109" i="15"/>
  <c r="R109" i="15"/>
  <c r="S109" i="15"/>
  <c r="T109" i="15"/>
  <c r="K110" i="15"/>
  <c r="L110" i="15"/>
  <c r="M110" i="15"/>
  <c r="N110" i="15"/>
  <c r="O110" i="15"/>
  <c r="P110" i="15"/>
  <c r="Q110" i="15"/>
  <c r="R110" i="15"/>
  <c r="S110" i="15"/>
  <c r="T110" i="15"/>
  <c r="K111" i="15"/>
  <c r="L111" i="15"/>
  <c r="M111" i="15"/>
  <c r="N111" i="15"/>
  <c r="O111" i="15"/>
  <c r="P111" i="15"/>
  <c r="Q111" i="15"/>
  <c r="R111" i="15"/>
  <c r="S111" i="15"/>
  <c r="T111" i="15"/>
  <c r="K112" i="15"/>
  <c r="L112" i="15"/>
  <c r="M112" i="15"/>
  <c r="N112" i="15"/>
  <c r="O112" i="15"/>
  <c r="P112" i="15"/>
  <c r="Q112" i="15"/>
  <c r="R112" i="15"/>
  <c r="S112" i="15"/>
  <c r="T112" i="15"/>
  <c r="K113" i="15"/>
  <c r="L113" i="15"/>
  <c r="M113" i="15"/>
  <c r="N113" i="15"/>
  <c r="O113" i="15"/>
  <c r="P113" i="15"/>
  <c r="Q113" i="15"/>
  <c r="R113" i="15"/>
  <c r="S113" i="15"/>
  <c r="T113" i="15"/>
  <c r="K114" i="15"/>
  <c r="L114" i="15"/>
  <c r="M114" i="15"/>
  <c r="N114" i="15"/>
  <c r="O114" i="15"/>
  <c r="P114" i="15"/>
  <c r="Q114" i="15"/>
  <c r="R114" i="15"/>
  <c r="S114" i="15"/>
  <c r="T114" i="15"/>
  <c r="K115" i="15"/>
  <c r="L115" i="15"/>
  <c r="M115" i="15"/>
  <c r="N115" i="15"/>
  <c r="O115" i="15"/>
  <c r="P115" i="15"/>
  <c r="Q115" i="15"/>
  <c r="R115" i="15"/>
  <c r="S115" i="15"/>
  <c r="T115" i="15"/>
  <c r="K116" i="15"/>
  <c r="L116" i="15"/>
  <c r="M116" i="15"/>
  <c r="N116" i="15"/>
  <c r="O116" i="15"/>
  <c r="P116" i="15"/>
  <c r="Q116" i="15"/>
  <c r="R116" i="15"/>
  <c r="S116" i="15"/>
  <c r="T116" i="15"/>
  <c r="K117" i="15"/>
  <c r="L117" i="15"/>
  <c r="M117" i="15"/>
  <c r="N117" i="15"/>
  <c r="O117" i="15"/>
  <c r="P117" i="15"/>
  <c r="Q117" i="15"/>
  <c r="R117" i="15"/>
  <c r="S117" i="15"/>
  <c r="T117" i="15"/>
  <c r="K118" i="15"/>
  <c r="L118" i="15"/>
  <c r="M118" i="15"/>
  <c r="N118" i="15"/>
  <c r="O118" i="15"/>
  <c r="P118" i="15"/>
  <c r="Q118" i="15"/>
  <c r="R118" i="15"/>
  <c r="S118" i="15"/>
  <c r="T118" i="15"/>
  <c r="K119" i="15"/>
  <c r="L119" i="15"/>
  <c r="M119" i="15"/>
  <c r="N119" i="15"/>
  <c r="O119" i="15"/>
  <c r="P119" i="15"/>
  <c r="Q119" i="15"/>
  <c r="R119" i="15"/>
  <c r="S119" i="15"/>
  <c r="T119" i="15"/>
  <c r="I19" i="14" l="1"/>
  <c r="I23" i="14"/>
  <c r="I27" i="14"/>
  <c r="I31" i="14"/>
  <c r="I35" i="14"/>
  <c r="I39" i="14"/>
  <c r="I43" i="14"/>
  <c r="I47" i="14"/>
  <c r="I51" i="14"/>
  <c r="I55" i="14"/>
  <c r="I59" i="14"/>
  <c r="I63" i="14"/>
  <c r="I67" i="14"/>
  <c r="I71" i="14"/>
  <c r="I75" i="14"/>
  <c r="I79" i="14"/>
  <c r="I83" i="14"/>
  <c r="I87" i="14"/>
  <c r="I91" i="14"/>
  <c r="I95" i="14"/>
  <c r="I99" i="14"/>
  <c r="I103" i="14"/>
  <c r="I107" i="14"/>
  <c r="I111" i="14"/>
  <c r="I115" i="14"/>
  <c r="I20" i="14"/>
  <c r="I24" i="14"/>
  <c r="I28" i="14"/>
  <c r="I32" i="14"/>
  <c r="I36" i="14"/>
  <c r="I40" i="14"/>
  <c r="I44" i="14"/>
  <c r="I48" i="14"/>
  <c r="I52" i="14"/>
  <c r="I56" i="14"/>
  <c r="I60" i="14"/>
  <c r="I64" i="14"/>
  <c r="I68" i="14"/>
  <c r="I72" i="14"/>
  <c r="I76" i="14"/>
  <c r="I80" i="14"/>
  <c r="I84" i="14"/>
  <c r="I88" i="14"/>
  <c r="I92" i="14"/>
  <c r="I96" i="14"/>
  <c r="I100" i="14"/>
  <c r="I104" i="14"/>
  <c r="I108" i="14"/>
  <c r="I112" i="14"/>
  <c r="I116" i="14"/>
  <c r="I21" i="14"/>
  <c r="I25" i="14"/>
  <c r="I29" i="14"/>
  <c r="I37" i="14"/>
  <c r="I41" i="14"/>
  <c r="I49" i="14"/>
  <c r="I57" i="14"/>
  <c r="I65" i="14"/>
  <c r="I73" i="14"/>
  <c r="I81" i="14"/>
  <c r="I89" i="14"/>
  <c r="I97" i="14"/>
  <c r="I105" i="14"/>
  <c r="I113" i="14"/>
  <c r="I22" i="14"/>
  <c r="I26" i="14"/>
  <c r="I30" i="14"/>
  <c r="I34" i="14"/>
  <c r="I38" i="14"/>
  <c r="I42" i="14"/>
  <c r="I46" i="14"/>
  <c r="I50" i="14"/>
  <c r="I54" i="14"/>
  <c r="I58" i="14"/>
  <c r="I62" i="14"/>
  <c r="I66" i="14"/>
  <c r="I70" i="14"/>
  <c r="I74" i="14"/>
  <c r="I78" i="14"/>
  <c r="I82" i="14"/>
  <c r="I86" i="14"/>
  <c r="I90" i="14"/>
  <c r="I94" i="14"/>
  <c r="I98" i="14"/>
  <c r="I102" i="14"/>
  <c r="I106" i="14"/>
  <c r="I110" i="14"/>
  <c r="I114" i="14"/>
  <c r="I33" i="14"/>
  <c r="I45" i="14"/>
  <c r="I53" i="14"/>
  <c r="I61" i="14"/>
  <c r="I69" i="14"/>
  <c r="I77" i="14"/>
  <c r="I85" i="14"/>
  <c r="I93" i="14"/>
  <c r="I101" i="14"/>
  <c r="I109" i="14"/>
  <c r="I117" i="14"/>
  <c r="I18" i="14"/>
  <c r="AE18" i="14" a="1"/>
  <c r="AE18" i="14" s="1"/>
  <c r="S20" i="15"/>
  <c r="T20" i="15"/>
  <c r="R20" i="15"/>
  <c r="B5" i="15"/>
  <c r="AE20" i="14" l="1"/>
  <c r="AE19" i="14"/>
  <c r="AE23" i="14"/>
  <c r="AE22" i="14"/>
  <c r="AE21" i="14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20" i="15"/>
  <c r="B4" i="15"/>
  <c r="K5" i="15"/>
  <c r="AE24" i="14" l="1"/>
  <c r="K6" i="15"/>
  <c r="J7" i="15"/>
  <c r="J9" i="15"/>
  <c r="J8" i="15"/>
  <c r="J5" i="15"/>
  <c r="J6" i="15"/>
  <c r="J4" i="15"/>
  <c r="B6" i="15"/>
  <c r="P20" i="15" l="1"/>
  <c r="Q20" i="15"/>
  <c r="O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20" i="15"/>
  <c r="L20" i="15"/>
  <c r="M20" i="15"/>
  <c r="N20" i="15"/>
  <c r="K20" i="15"/>
  <c r="K4" i="15"/>
  <c r="U118" i="15" l="1"/>
  <c r="U116" i="15"/>
  <c r="U119" i="15"/>
  <c r="U113" i="15"/>
  <c r="U111" i="15"/>
  <c r="U109" i="15"/>
  <c r="U107" i="15"/>
  <c r="U105" i="15"/>
  <c r="U103" i="15"/>
  <c r="U101" i="15"/>
  <c r="U99" i="15"/>
  <c r="U97" i="15"/>
  <c r="U95" i="15"/>
  <c r="U93" i="15"/>
  <c r="U91" i="15"/>
  <c r="U89" i="15"/>
  <c r="U87" i="15"/>
  <c r="U85" i="15"/>
  <c r="U83" i="15"/>
  <c r="U81" i="15"/>
  <c r="U79" i="15"/>
  <c r="U77" i="15"/>
  <c r="U75" i="15"/>
  <c r="U73" i="15"/>
  <c r="U71" i="15"/>
  <c r="U69" i="15"/>
  <c r="U67" i="15"/>
  <c r="U65" i="15"/>
  <c r="U63" i="15"/>
  <c r="U61" i="15"/>
  <c r="U59" i="15"/>
  <c r="U57" i="15"/>
  <c r="U55" i="15"/>
  <c r="U53" i="15"/>
  <c r="U51" i="15"/>
  <c r="U49" i="15"/>
  <c r="U47" i="15"/>
  <c r="U45" i="15"/>
  <c r="U43" i="15"/>
  <c r="U41" i="15"/>
  <c r="U39" i="15"/>
  <c r="U37" i="15"/>
  <c r="U35" i="15"/>
  <c r="U33" i="15"/>
  <c r="U31" i="15"/>
  <c r="U29" i="15"/>
  <c r="U27" i="15"/>
  <c r="U25" i="15"/>
  <c r="U23" i="15"/>
  <c r="U21" i="15"/>
  <c r="U117" i="15"/>
  <c r="U115" i="15"/>
  <c r="U114" i="15"/>
  <c r="U112" i="15"/>
  <c r="U110" i="15"/>
  <c r="U108" i="15"/>
  <c r="U106" i="15"/>
  <c r="U104" i="15"/>
  <c r="U102" i="15"/>
  <c r="U100" i="15"/>
  <c r="U98" i="15"/>
  <c r="U96" i="15"/>
  <c r="U94" i="15"/>
  <c r="U92" i="15"/>
  <c r="U90" i="15"/>
  <c r="U88" i="15"/>
  <c r="U86" i="15"/>
  <c r="U84" i="15"/>
  <c r="U82" i="15"/>
  <c r="U80" i="15"/>
  <c r="U78" i="15"/>
  <c r="U76" i="15"/>
  <c r="U74" i="15"/>
  <c r="U72" i="15"/>
  <c r="U70" i="15"/>
  <c r="U68" i="15"/>
  <c r="U66" i="15"/>
  <c r="U64" i="15"/>
  <c r="U62" i="15"/>
  <c r="U60" i="15"/>
  <c r="U58" i="15"/>
  <c r="U56" i="15"/>
  <c r="U54" i="15"/>
  <c r="U52" i="15"/>
  <c r="U50" i="15"/>
  <c r="U48" i="15"/>
  <c r="U46" i="15"/>
  <c r="U44" i="15"/>
  <c r="U42" i="15"/>
  <c r="U40" i="15"/>
  <c r="U38" i="15"/>
  <c r="U36" i="15"/>
  <c r="U34" i="15"/>
  <c r="U32" i="15"/>
  <c r="U30" i="15"/>
  <c r="U28" i="15"/>
  <c r="U26" i="15"/>
  <c r="U24" i="15"/>
  <c r="U22" i="15"/>
  <c r="U20" i="15"/>
  <c r="K7" i="15"/>
  <c r="K8" i="15" l="1"/>
  <c r="X20" i="15"/>
  <c r="Z20" i="15" s="1"/>
  <c r="W20" i="15"/>
  <c r="W21" i="15"/>
  <c r="W23" i="15"/>
  <c r="W25" i="15"/>
  <c r="W27" i="15"/>
  <c r="W29" i="15"/>
  <c r="W31" i="15"/>
  <c r="W33" i="15"/>
  <c r="W35" i="15"/>
  <c r="W37" i="15"/>
  <c r="W39" i="15"/>
  <c r="W41" i="15"/>
  <c r="W43" i="15"/>
  <c r="W45" i="15"/>
  <c r="W47" i="15"/>
  <c r="W49" i="15"/>
  <c r="W51" i="15"/>
  <c r="W53" i="15"/>
  <c r="W55" i="15"/>
  <c r="W57" i="15"/>
  <c r="W59" i="15"/>
  <c r="W61" i="15"/>
  <c r="W63" i="15"/>
  <c r="W65" i="15"/>
  <c r="W67" i="15"/>
  <c r="W69" i="15"/>
  <c r="W71" i="15"/>
  <c r="W73" i="15"/>
  <c r="W75" i="15"/>
  <c r="W77" i="15"/>
  <c r="W79" i="15"/>
  <c r="W81" i="15"/>
  <c r="W83" i="15"/>
  <c r="W85" i="15"/>
  <c r="W87" i="15"/>
  <c r="W89" i="15"/>
  <c r="W91" i="15"/>
  <c r="W93" i="15"/>
  <c r="W95" i="15"/>
  <c r="W97" i="15"/>
  <c r="W99" i="15"/>
  <c r="W101" i="15"/>
  <c r="W103" i="15"/>
  <c r="W105" i="15"/>
  <c r="W107" i="15"/>
  <c r="W109" i="15"/>
  <c r="W111" i="15"/>
  <c r="W113" i="15"/>
  <c r="W115" i="15"/>
  <c r="W117" i="15"/>
  <c r="W119" i="15"/>
  <c r="W22" i="15"/>
  <c r="W24" i="15"/>
  <c r="W26" i="15"/>
  <c r="W28" i="15"/>
  <c r="W30" i="15"/>
  <c r="W32" i="15"/>
  <c r="W34" i="15"/>
  <c r="W36" i="15"/>
  <c r="W38" i="15"/>
  <c r="W40" i="15"/>
  <c r="W42" i="15"/>
  <c r="W44" i="15"/>
  <c r="W46" i="15"/>
  <c r="W48" i="15"/>
  <c r="W50" i="15"/>
  <c r="W52" i="15"/>
  <c r="W54" i="15"/>
  <c r="W56" i="15"/>
  <c r="W58" i="15"/>
  <c r="W60" i="15"/>
  <c r="W62" i="15"/>
  <c r="W64" i="15"/>
  <c r="W66" i="15"/>
  <c r="W68" i="15"/>
  <c r="W70" i="15"/>
  <c r="W72" i="15"/>
  <c r="W74" i="15"/>
  <c r="W76" i="15"/>
  <c r="W78" i="15"/>
  <c r="W80" i="15"/>
  <c r="W82" i="15"/>
  <c r="W84" i="15"/>
  <c r="W86" i="15"/>
  <c r="W88" i="15"/>
  <c r="W90" i="15"/>
  <c r="W92" i="15"/>
  <c r="W94" i="15"/>
  <c r="W96" i="15"/>
  <c r="W98" i="15"/>
  <c r="W100" i="15"/>
  <c r="W102" i="15"/>
  <c r="W104" i="15"/>
  <c r="W106" i="15"/>
  <c r="W108" i="15"/>
  <c r="W110" i="15"/>
  <c r="W112" i="15"/>
  <c r="W114" i="15"/>
  <c r="W116" i="15"/>
  <c r="W118" i="15"/>
  <c r="B21" i="15"/>
  <c r="E21" i="15" s="1"/>
  <c r="B22" i="15"/>
  <c r="E22" i="15" s="1"/>
  <c r="B23" i="15"/>
  <c r="E23" i="15" s="1"/>
  <c r="B24" i="15"/>
  <c r="E24" i="15" s="1"/>
  <c r="B25" i="15"/>
  <c r="E25" i="15" s="1"/>
  <c r="B26" i="15"/>
  <c r="E26" i="15" s="1"/>
  <c r="B27" i="15"/>
  <c r="E27" i="15" s="1"/>
  <c r="B28" i="15"/>
  <c r="E28" i="15" s="1"/>
  <c r="B29" i="15"/>
  <c r="E29" i="15" s="1"/>
  <c r="B30" i="15"/>
  <c r="E30" i="15" s="1"/>
  <c r="B31" i="15"/>
  <c r="E31" i="15" s="1"/>
  <c r="B32" i="15"/>
  <c r="E32" i="15" s="1"/>
  <c r="B33" i="15"/>
  <c r="E33" i="15" s="1"/>
  <c r="B34" i="15"/>
  <c r="E34" i="15" s="1"/>
  <c r="B35" i="15"/>
  <c r="E35" i="15" s="1"/>
  <c r="B36" i="15"/>
  <c r="E36" i="15" s="1"/>
  <c r="B37" i="15"/>
  <c r="E37" i="15" s="1"/>
  <c r="B38" i="15"/>
  <c r="E38" i="15" s="1"/>
  <c r="B39" i="15"/>
  <c r="E39" i="15" s="1"/>
  <c r="B40" i="15"/>
  <c r="E40" i="15" s="1"/>
  <c r="B41" i="15"/>
  <c r="E41" i="15" s="1"/>
  <c r="B42" i="15"/>
  <c r="E42" i="15" s="1"/>
  <c r="B43" i="15"/>
  <c r="E43" i="15" s="1"/>
  <c r="B44" i="15"/>
  <c r="E44" i="15" s="1"/>
  <c r="B45" i="15"/>
  <c r="E45" i="15" s="1"/>
  <c r="B46" i="15"/>
  <c r="E46" i="15" s="1"/>
  <c r="B47" i="15"/>
  <c r="E47" i="15" s="1"/>
  <c r="B48" i="15"/>
  <c r="E48" i="15" s="1"/>
  <c r="B49" i="15"/>
  <c r="E49" i="15" s="1"/>
  <c r="B50" i="15"/>
  <c r="E50" i="15" s="1"/>
  <c r="B51" i="15"/>
  <c r="E51" i="15" s="1"/>
  <c r="B52" i="15"/>
  <c r="E52" i="15" s="1"/>
  <c r="B53" i="15"/>
  <c r="E53" i="15" s="1"/>
  <c r="B54" i="15"/>
  <c r="E54" i="15" s="1"/>
  <c r="B55" i="15"/>
  <c r="E55" i="15" s="1"/>
  <c r="B56" i="15"/>
  <c r="E56" i="15" s="1"/>
  <c r="B57" i="15"/>
  <c r="E57" i="15" s="1"/>
  <c r="B58" i="15"/>
  <c r="E58" i="15" s="1"/>
  <c r="B59" i="15"/>
  <c r="E59" i="15" s="1"/>
  <c r="B60" i="15"/>
  <c r="E60" i="15" s="1"/>
  <c r="B61" i="15"/>
  <c r="E61" i="15" s="1"/>
  <c r="B62" i="15"/>
  <c r="E62" i="15" s="1"/>
  <c r="B63" i="15"/>
  <c r="E63" i="15" s="1"/>
  <c r="B64" i="15"/>
  <c r="E64" i="15" s="1"/>
  <c r="B65" i="15"/>
  <c r="E65" i="15" s="1"/>
  <c r="B66" i="15"/>
  <c r="E66" i="15" s="1"/>
  <c r="B67" i="15"/>
  <c r="E67" i="15" s="1"/>
  <c r="B68" i="15"/>
  <c r="E68" i="15" s="1"/>
  <c r="B69" i="15"/>
  <c r="E69" i="15" s="1"/>
  <c r="B70" i="15"/>
  <c r="E70" i="15" s="1"/>
  <c r="B71" i="15"/>
  <c r="E71" i="15" s="1"/>
  <c r="B72" i="15"/>
  <c r="E72" i="15" s="1"/>
  <c r="B73" i="15"/>
  <c r="E73" i="15" s="1"/>
  <c r="B74" i="15"/>
  <c r="E74" i="15" s="1"/>
  <c r="B75" i="15"/>
  <c r="E75" i="15" s="1"/>
  <c r="B76" i="15"/>
  <c r="E76" i="15" s="1"/>
  <c r="B77" i="15"/>
  <c r="E77" i="15" s="1"/>
  <c r="B78" i="15"/>
  <c r="E78" i="15" s="1"/>
  <c r="B79" i="15"/>
  <c r="E79" i="15" s="1"/>
  <c r="B80" i="15"/>
  <c r="E80" i="15" s="1"/>
  <c r="B81" i="15"/>
  <c r="E81" i="15" s="1"/>
  <c r="B82" i="15"/>
  <c r="E82" i="15" s="1"/>
  <c r="B83" i="15"/>
  <c r="E83" i="15" s="1"/>
  <c r="B84" i="15"/>
  <c r="E84" i="15" s="1"/>
  <c r="B85" i="15"/>
  <c r="E85" i="15" s="1"/>
  <c r="B86" i="15"/>
  <c r="E86" i="15" s="1"/>
  <c r="B87" i="15"/>
  <c r="E87" i="15" s="1"/>
  <c r="B88" i="15"/>
  <c r="E88" i="15" s="1"/>
  <c r="B89" i="15"/>
  <c r="E89" i="15" s="1"/>
  <c r="B90" i="15"/>
  <c r="E90" i="15" s="1"/>
  <c r="B91" i="15"/>
  <c r="E91" i="15" s="1"/>
  <c r="B92" i="15"/>
  <c r="E92" i="15" s="1"/>
  <c r="B93" i="15"/>
  <c r="E93" i="15" s="1"/>
  <c r="B94" i="15"/>
  <c r="E94" i="15" s="1"/>
  <c r="B95" i="15"/>
  <c r="E95" i="15" s="1"/>
  <c r="B96" i="15"/>
  <c r="E96" i="15" s="1"/>
  <c r="B97" i="15"/>
  <c r="E97" i="15" s="1"/>
  <c r="B98" i="15"/>
  <c r="E98" i="15" s="1"/>
  <c r="B99" i="15"/>
  <c r="E99" i="15" s="1"/>
  <c r="B100" i="15"/>
  <c r="E100" i="15" s="1"/>
  <c r="B101" i="15"/>
  <c r="E101" i="15" s="1"/>
  <c r="B102" i="15"/>
  <c r="E102" i="15" s="1"/>
  <c r="B103" i="15"/>
  <c r="E103" i="15" s="1"/>
  <c r="B104" i="15"/>
  <c r="E104" i="15" s="1"/>
  <c r="B105" i="15"/>
  <c r="E105" i="15" s="1"/>
  <c r="B106" i="15"/>
  <c r="E106" i="15" s="1"/>
  <c r="B107" i="15"/>
  <c r="E107" i="15" s="1"/>
  <c r="B108" i="15"/>
  <c r="E108" i="15" s="1"/>
  <c r="B109" i="15"/>
  <c r="E109" i="15" s="1"/>
  <c r="B110" i="15"/>
  <c r="E110" i="15" s="1"/>
  <c r="B111" i="15"/>
  <c r="E111" i="15" s="1"/>
  <c r="B112" i="15"/>
  <c r="E112" i="15" s="1"/>
  <c r="B113" i="15"/>
  <c r="E113" i="15" s="1"/>
  <c r="B114" i="15"/>
  <c r="E114" i="15" s="1"/>
  <c r="B115" i="15"/>
  <c r="E115" i="15" s="1"/>
  <c r="B116" i="15"/>
  <c r="E116" i="15" s="1"/>
  <c r="B117" i="15"/>
  <c r="E117" i="15" s="1"/>
  <c r="B118" i="15"/>
  <c r="E118" i="15" s="1"/>
  <c r="B119" i="15"/>
  <c r="E119" i="15" s="1"/>
  <c r="B20" i="15"/>
  <c r="E20" i="15" s="1"/>
  <c r="J21" i="15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A21" i="15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B8" i="15" l="1"/>
  <c r="AA19" i="14"/>
  <c r="AA20" i="14" s="1"/>
  <c r="AA21" i="14" s="1"/>
  <c r="AA22" i="14" s="1"/>
  <c r="AA23" i="14" s="1"/>
  <c r="AA24" i="14" s="1"/>
  <c r="AA25" i="14" s="1"/>
  <c r="AA26" i="14" s="1"/>
  <c r="AA27" i="14" s="1"/>
  <c r="AA28" i="14" s="1"/>
  <c r="AA29" i="14" s="1"/>
  <c r="AA30" i="14" s="1"/>
  <c r="AA31" i="14" s="1"/>
  <c r="AA32" i="14" s="1"/>
  <c r="AA33" i="14" s="1"/>
  <c r="L11" i="14"/>
  <c r="H42" i="15" l="1"/>
  <c r="K9" i="15"/>
  <c r="H102" i="15"/>
  <c r="H28" i="15"/>
  <c r="H74" i="15"/>
  <c r="H53" i="15"/>
  <c r="H113" i="15"/>
  <c r="H20" i="15"/>
  <c r="H37" i="15"/>
  <c r="H69" i="15"/>
  <c r="H58" i="15"/>
  <c r="H91" i="15"/>
  <c r="H118" i="15"/>
  <c r="H24" i="15"/>
  <c r="H32" i="15"/>
  <c r="H45" i="15"/>
  <c r="H61" i="15"/>
  <c r="H77" i="15"/>
  <c r="H50" i="15"/>
  <c r="H66" i="15"/>
  <c r="H83" i="15"/>
  <c r="H86" i="15"/>
  <c r="H105" i="15"/>
  <c r="B7" i="15"/>
  <c r="G106" i="15" s="1"/>
  <c r="H22" i="15"/>
  <c r="H26" i="15"/>
  <c r="H30" i="15"/>
  <c r="H34" i="15"/>
  <c r="H41" i="15"/>
  <c r="H49" i="15"/>
  <c r="H57" i="15"/>
  <c r="H65" i="15"/>
  <c r="H73" i="15"/>
  <c r="H38" i="15"/>
  <c r="H46" i="15"/>
  <c r="H54" i="15"/>
  <c r="H62" i="15"/>
  <c r="H70" i="15"/>
  <c r="H79" i="15"/>
  <c r="H87" i="15"/>
  <c r="H78" i="15"/>
  <c r="H94" i="15"/>
  <c r="H110" i="15"/>
  <c r="H117" i="15"/>
  <c r="H95" i="15"/>
  <c r="H82" i="15"/>
  <c r="H90" i="15"/>
  <c r="H98" i="15"/>
  <c r="H106" i="15"/>
  <c r="H114" i="15"/>
  <c r="H101" i="15"/>
  <c r="H109" i="15"/>
  <c r="H119" i="15"/>
  <c r="B9" i="15"/>
  <c r="H21" i="15"/>
  <c r="H23" i="15"/>
  <c r="H25" i="15"/>
  <c r="H27" i="15"/>
  <c r="H29" i="15"/>
  <c r="H31" i="15"/>
  <c r="H33" i="15"/>
  <c r="H35" i="15"/>
  <c r="H39" i="15"/>
  <c r="H43" i="15"/>
  <c r="H47" i="15"/>
  <c r="H51" i="15"/>
  <c r="H55" i="15"/>
  <c r="H59" i="15"/>
  <c r="H63" i="15"/>
  <c r="H67" i="15"/>
  <c r="H71" i="15"/>
  <c r="H75" i="15"/>
  <c r="H36" i="15"/>
  <c r="H40" i="15"/>
  <c r="H44" i="15"/>
  <c r="H48" i="15"/>
  <c r="H52" i="15"/>
  <c r="H56" i="15"/>
  <c r="H60" i="15"/>
  <c r="H64" i="15"/>
  <c r="H68" i="15"/>
  <c r="H72" i="15"/>
  <c r="H76" i="15"/>
  <c r="H81" i="15"/>
  <c r="H85" i="15"/>
  <c r="H89" i="15"/>
  <c r="H93" i="15"/>
  <c r="H97" i="15"/>
  <c r="H80" i="15"/>
  <c r="H84" i="15"/>
  <c r="H88" i="15"/>
  <c r="H92" i="15"/>
  <c r="H96" i="15"/>
  <c r="H100" i="15"/>
  <c r="H104" i="15"/>
  <c r="H108" i="15"/>
  <c r="H112" i="15"/>
  <c r="H116" i="15"/>
  <c r="H99" i="15"/>
  <c r="H103" i="15"/>
  <c r="H107" i="15"/>
  <c r="H111" i="15"/>
  <c r="H115" i="15"/>
  <c r="X119" i="15"/>
  <c r="Z21" i="15" s="1"/>
  <c r="Z22" i="15" s="1"/>
  <c r="Z23" i="15" s="1"/>
  <c r="Z24" i="15" s="1"/>
  <c r="Z25" i="15" s="1"/>
  <c r="Z26" i="15" s="1"/>
  <c r="Z27" i="15" s="1"/>
  <c r="Z28" i="15" s="1"/>
  <c r="Z29" i="15" s="1"/>
  <c r="Z30" i="15" s="1"/>
  <c r="Z31" i="15" s="1"/>
  <c r="Z32" i="15" s="1"/>
  <c r="Z33" i="15" s="1"/>
  <c r="Z34" i="15" s="1"/>
  <c r="Z35" i="15" s="1"/>
  <c r="Z36" i="15" s="1"/>
  <c r="X22" i="15"/>
  <c r="X24" i="15"/>
  <c r="X26" i="15"/>
  <c r="X28" i="15"/>
  <c r="X30" i="15"/>
  <c r="X32" i="15"/>
  <c r="X34" i="15"/>
  <c r="X37" i="15"/>
  <c r="X41" i="15"/>
  <c r="X45" i="15"/>
  <c r="X49" i="15"/>
  <c r="X53" i="15"/>
  <c r="X57" i="15"/>
  <c r="X61" i="15"/>
  <c r="X65" i="15"/>
  <c r="X69" i="15"/>
  <c r="X73" i="15"/>
  <c r="X77" i="15"/>
  <c r="X38" i="15"/>
  <c r="X42" i="15"/>
  <c r="X46" i="15"/>
  <c r="X50" i="15"/>
  <c r="X54" i="15"/>
  <c r="X58" i="15"/>
  <c r="X62" i="15"/>
  <c r="X66" i="15"/>
  <c r="X70" i="15"/>
  <c r="X74" i="15"/>
  <c r="X79" i="15"/>
  <c r="X83" i="15"/>
  <c r="X87" i="15"/>
  <c r="X91" i="15"/>
  <c r="X95" i="15"/>
  <c r="X78" i="15"/>
  <c r="X82" i="15"/>
  <c r="X86" i="15"/>
  <c r="X90" i="15"/>
  <c r="X94" i="15"/>
  <c r="X98" i="15"/>
  <c r="X102" i="15"/>
  <c r="X106" i="15"/>
  <c r="X110" i="15"/>
  <c r="X114" i="15"/>
  <c r="X118" i="15"/>
  <c r="X101" i="15"/>
  <c r="X105" i="15"/>
  <c r="X109" i="15"/>
  <c r="X113" i="15"/>
  <c r="X117" i="15"/>
  <c r="X21" i="15"/>
  <c r="X23" i="15"/>
  <c r="X25" i="15"/>
  <c r="X27" i="15"/>
  <c r="X29" i="15"/>
  <c r="X31" i="15"/>
  <c r="X33" i="15"/>
  <c r="X35" i="15"/>
  <c r="X39" i="15"/>
  <c r="X43" i="15"/>
  <c r="X47" i="15"/>
  <c r="X51" i="15"/>
  <c r="X55" i="15"/>
  <c r="X59" i="15"/>
  <c r="X63" i="15"/>
  <c r="X67" i="15"/>
  <c r="X71" i="15"/>
  <c r="X75" i="15"/>
  <c r="X36" i="15"/>
  <c r="X40" i="15"/>
  <c r="X44" i="15"/>
  <c r="X48" i="15"/>
  <c r="X52" i="15"/>
  <c r="X56" i="15"/>
  <c r="X60" i="15"/>
  <c r="X64" i="15"/>
  <c r="X68" i="15"/>
  <c r="X72" i="15"/>
  <c r="X76" i="15"/>
  <c r="X81" i="15"/>
  <c r="X85" i="15"/>
  <c r="X89" i="15"/>
  <c r="X93" i="15"/>
  <c r="X97" i="15"/>
  <c r="X80" i="15"/>
  <c r="X84" i="15"/>
  <c r="X88" i="15"/>
  <c r="X92" i="15"/>
  <c r="X96" i="15"/>
  <c r="X100" i="15"/>
  <c r="X104" i="15"/>
  <c r="X108" i="15"/>
  <c r="X112" i="15"/>
  <c r="X116" i="15"/>
  <c r="X99" i="15"/>
  <c r="X103" i="15"/>
  <c r="X107" i="15"/>
  <c r="X111" i="15"/>
  <c r="X115" i="15"/>
  <c r="L15" i="14"/>
  <c r="K19" i="14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K69" i="14" s="1"/>
  <c r="K70" i="14" s="1"/>
  <c r="K71" i="14" s="1"/>
  <c r="K72" i="14" s="1"/>
  <c r="K73" i="14" s="1"/>
  <c r="K74" i="14" s="1"/>
  <c r="K75" i="14" s="1"/>
  <c r="K76" i="14" s="1"/>
  <c r="K77" i="14" s="1"/>
  <c r="K78" i="14" s="1"/>
  <c r="K79" i="14" s="1"/>
  <c r="K80" i="14" s="1"/>
  <c r="K81" i="14" s="1"/>
  <c r="K82" i="14" s="1"/>
  <c r="K83" i="14" s="1"/>
  <c r="K84" i="14" s="1"/>
  <c r="K85" i="14" s="1"/>
  <c r="K86" i="14" s="1"/>
  <c r="K87" i="14" s="1"/>
  <c r="K88" i="14" s="1"/>
  <c r="K89" i="14" s="1"/>
  <c r="K90" i="14" s="1"/>
  <c r="K91" i="14" s="1"/>
  <c r="K92" i="14" s="1"/>
  <c r="K93" i="14" s="1"/>
  <c r="K94" i="14" s="1"/>
  <c r="K95" i="14" s="1"/>
  <c r="K96" i="14" s="1"/>
  <c r="K97" i="14" s="1"/>
  <c r="K98" i="14" s="1"/>
  <c r="K99" i="14" s="1"/>
  <c r="K100" i="14" s="1"/>
  <c r="K101" i="14" s="1"/>
  <c r="K102" i="14" s="1"/>
  <c r="K103" i="14" s="1"/>
  <c r="K104" i="14" s="1"/>
  <c r="K105" i="14" s="1"/>
  <c r="K106" i="14" s="1"/>
  <c r="K107" i="14" s="1"/>
  <c r="K108" i="14" s="1"/>
  <c r="K109" i="14" s="1"/>
  <c r="K110" i="14" s="1"/>
  <c r="K111" i="14" s="1"/>
  <c r="K112" i="14" s="1"/>
  <c r="K113" i="14" s="1"/>
  <c r="K114" i="14" s="1"/>
  <c r="K115" i="14" s="1"/>
  <c r="K116" i="14" s="1"/>
  <c r="K117" i="14" s="1"/>
  <c r="A19" i="14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B15" i="14"/>
  <c r="G55" i="15" l="1"/>
  <c r="G27" i="15"/>
  <c r="G83" i="15"/>
  <c r="G35" i="15"/>
  <c r="G99" i="15"/>
  <c r="G39" i="15"/>
  <c r="G50" i="15"/>
  <c r="G71" i="15"/>
  <c r="G115" i="15"/>
  <c r="G66" i="15"/>
  <c r="G88" i="15"/>
  <c r="G110" i="15"/>
  <c r="G29" i="15"/>
  <c r="G54" i="15"/>
  <c r="G43" i="15"/>
  <c r="G75" i="15"/>
  <c r="G87" i="15"/>
  <c r="G119" i="15"/>
  <c r="G114" i="15"/>
  <c r="G23" i="15"/>
  <c r="G31" i="15"/>
  <c r="G42" i="15"/>
  <c r="G58" i="15"/>
  <c r="G74" i="15"/>
  <c r="G47" i="15"/>
  <c r="G63" i="15"/>
  <c r="G80" i="15"/>
  <c r="G96" i="15"/>
  <c r="G91" i="15"/>
  <c r="G107" i="15"/>
  <c r="G102" i="15"/>
  <c r="G118" i="15"/>
  <c r="G21" i="15"/>
  <c r="G38" i="15"/>
  <c r="G70" i="15"/>
  <c r="G59" i="15"/>
  <c r="G92" i="15"/>
  <c r="G103" i="15"/>
  <c r="G25" i="15"/>
  <c r="G33" i="15"/>
  <c r="G46" i="15"/>
  <c r="G62" i="15"/>
  <c r="G78" i="15"/>
  <c r="G51" i="15"/>
  <c r="G67" i="15"/>
  <c r="G84" i="15"/>
  <c r="G79" i="15"/>
  <c r="G95" i="15"/>
  <c r="G111" i="15"/>
  <c r="G20" i="15"/>
  <c r="G22" i="15"/>
  <c r="G24" i="15"/>
  <c r="G26" i="15"/>
  <c r="G28" i="15"/>
  <c r="G30" i="15"/>
  <c r="G32" i="15"/>
  <c r="G34" i="15"/>
  <c r="G36" i="15"/>
  <c r="G40" i="15"/>
  <c r="G44" i="15"/>
  <c r="G48" i="15"/>
  <c r="G52" i="15"/>
  <c r="G56" i="15"/>
  <c r="G60" i="15"/>
  <c r="G64" i="15"/>
  <c r="G68" i="15"/>
  <c r="G72" i="15"/>
  <c r="G76" i="15"/>
  <c r="G37" i="15"/>
  <c r="G41" i="15"/>
  <c r="G45" i="15"/>
  <c r="G49" i="15"/>
  <c r="G53" i="15"/>
  <c r="G57" i="15"/>
  <c r="G61" i="15"/>
  <c r="G65" i="15"/>
  <c r="G69" i="15"/>
  <c r="G73" i="15"/>
  <c r="G77" i="15"/>
  <c r="G82" i="15"/>
  <c r="G86" i="15"/>
  <c r="G90" i="15"/>
  <c r="G94" i="15"/>
  <c r="G98" i="15"/>
  <c r="G81" i="15"/>
  <c r="G85" i="15"/>
  <c r="G89" i="15"/>
  <c r="G93" i="15"/>
  <c r="G97" i="15"/>
  <c r="G101" i="15"/>
  <c r="G105" i="15"/>
  <c r="G109" i="15"/>
  <c r="G113" i="15"/>
  <c r="G117" i="15"/>
  <c r="G100" i="15"/>
  <c r="G104" i="15"/>
  <c r="G108" i="15"/>
  <c r="G112" i="15"/>
  <c r="G116" i="15"/>
  <c r="V41" i="14"/>
  <c r="V38" i="14"/>
  <c r="V34" i="14"/>
  <c r="V33" i="14"/>
  <c r="V26" i="14"/>
  <c r="V25" i="14"/>
  <c r="V19" i="14"/>
  <c r="V40" i="14"/>
  <c r="V39" i="14"/>
  <c r="V36" i="14"/>
  <c r="V35" i="14"/>
  <c r="V32" i="14"/>
  <c r="V31" i="14"/>
  <c r="V28" i="14"/>
  <c r="V27" i="14"/>
  <c r="V24" i="14"/>
  <c r="V23" i="14"/>
  <c r="V20" i="14"/>
  <c r="V37" i="14"/>
  <c r="V30" i="14"/>
  <c r="V29" i="14"/>
  <c r="V22" i="14"/>
  <c r="V21" i="14"/>
  <c r="L10" i="14"/>
  <c r="V18" i="14"/>
  <c r="E33" i="14"/>
  <c r="E25" i="14"/>
  <c r="E21" i="14"/>
  <c r="E40" i="14"/>
  <c r="E36" i="14"/>
  <c r="E29" i="14"/>
  <c r="E34" i="14"/>
  <c r="E30" i="14"/>
  <c r="E26" i="14"/>
  <c r="E22" i="14"/>
  <c r="E41" i="14"/>
  <c r="E37" i="14"/>
  <c r="E35" i="14"/>
  <c r="E31" i="14"/>
  <c r="E27" i="14"/>
  <c r="E23" i="14"/>
  <c r="E19" i="14"/>
  <c r="E38" i="14"/>
  <c r="E32" i="14"/>
  <c r="E28" i="14"/>
  <c r="E24" i="14"/>
  <c r="E20" i="14"/>
  <c r="E39" i="14"/>
  <c r="E18" i="14"/>
  <c r="X113" i="14" l="1"/>
  <c r="X115" i="14"/>
  <c r="X117" i="14"/>
  <c r="X112" i="14"/>
  <c r="X114" i="14"/>
  <c r="X116" i="14"/>
  <c r="H112" i="14"/>
  <c r="H114" i="14"/>
  <c r="H116" i="14"/>
  <c r="H113" i="14"/>
  <c r="H115" i="14"/>
  <c r="H117" i="14"/>
  <c r="Y112" i="14"/>
  <c r="Y114" i="14"/>
  <c r="Y116" i="14"/>
  <c r="Y113" i="14"/>
  <c r="Y115" i="14"/>
  <c r="Y117" i="14"/>
  <c r="H84" i="14"/>
  <c r="H86" i="14"/>
  <c r="H88" i="14"/>
  <c r="H90" i="14"/>
  <c r="H92" i="14"/>
  <c r="H94" i="14"/>
  <c r="H96" i="14"/>
  <c r="H98" i="14"/>
  <c r="H100" i="14"/>
  <c r="H102" i="14"/>
  <c r="H104" i="14"/>
  <c r="H85" i="14"/>
  <c r="H87" i="14"/>
  <c r="H89" i="14"/>
  <c r="H91" i="14"/>
  <c r="H93" i="14"/>
  <c r="H95" i="14"/>
  <c r="H97" i="14"/>
  <c r="H99" i="14"/>
  <c r="H101" i="14"/>
  <c r="H103" i="14"/>
  <c r="H105" i="14"/>
  <c r="H107" i="14"/>
  <c r="H109" i="14"/>
  <c r="H111" i="14"/>
  <c r="H106" i="14"/>
  <c r="H108" i="14"/>
  <c r="H110" i="14"/>
  <c r="X85" i="14"/>
  <c r="X87" i="14"/>
  <c r="X89" i="14"/>
  <c r="X91" i="14"/>
  <c r="X93" i="14"/>
  <c r="X95" i="14"/>
  <c r="X97" i="14"/>
  <c r="X99" i="14"/>
  <c r="X101" i="14"/>
  <c r="X103" i="14"/>
  <c r="X84" i="14"/>
  <c r="X86" i="14"/>
  <c r="X88" i="14"/>
  <c r="X90" i="14"/>
  <c r="X92" i="14"/>
  <c r="X94" i="14"/>
  <c r="X96" i="14"/>
  <c r="X98" i="14"/>
  <c r="X100" i="14"/>
  <c r="X102" i="14"/>
  <c r="X104" i="14"/>
  <c r="X105" i="14"/>
  <c r="X106" i="14"/>
  <c r="X108" i="14"/>
  <c r="X110" i="14"/>
  <c r="X107" i="14"/>
  <c r="X109" i="14"/>
  <c r="X111" i="14"/>
  <c r="Y84" i="14"/>
  <c r="Y86" i="14"/>
  <c r="Y88" i="14"/>
  <c r="Y90" i="14"/>
  <c r="Y92" i="14"/>
  <c r="Y94" i="14"/>
  <c r="Y96" i="14"/>
  <c r="Y98" i="14"/>
  <c r="Y100" i="14"/>
  <c r="Y102" i="14"/>
  <c r="Y85" i="14"/>
  <c r="Y87" i="14"/>
  <c r="Y89" i="14"/>
  <c r="Y91" i="14"/>
  <c r="Y93" i="14"/>
  <c r="Y95" i="14"/>
  <c r="Y97" i="14"/>
  <c r="Y99" i="14"/>
  <c r="Y101" i="14"/>
  <c r="Y103" i="14"/>
  <c r="Y105" i="14"/>
  <c r="Y104" i="14"/>
  <c r="Y107" i="14"/>
  <c r="Y109" i="14"/>
  <c r="Y111" i="14"/>
  <c r="Y106" i="14"/>
  <c r="Y108" i="14"/>
  <c r="Y110" i="14"/>
  <c r="X43" i="14"/>
  <c r="X45" i="14"/>
  <c r="X47" i="14"/>
  <c r="X49" i="14"/>
  <c r="X51" i="14"/>
  <c r="X53" i="14"/>
  <c r="X55" i="14"/>
  <c r="X57" i="14"/>
  <c r="X59" i="14"/>
  <c r="X61" i="14"/>
  <c r="X63" i="14"/>
  <c r="X65" i="14"/>
  <c r="X42" i="14"/>
  <c r="X44" i="14"/>
  <c r="X46" i="14"/>
  <c r="X48" i="14"/>
  <c r="X50" i="14"/>
  <c r="X52" i="14"/>
  <c r="X54" i="14"/>
  <c r="X56" i="14"/>
  <c r="X58" i="14"/>
  <c r="X60" i="14"/>
  <c r="X62" i="14"/>
  <c r="X64" i="14"/>
  <c r="X66" i="14"/>
  <c r="X68" i="14"/>
  <c r="X70" i="14"/>
  <c r="X72" i="14"/>
  <c r="X74" i="14"/>
  <c r="X76" i="14"/>
  <c r="X78" i="14"/>
  <c r="X80" i="14"/>
  <c r="X82" i="14"/>
  <c r="X73" i="14"/>
  <c r="X77" i="14"/>
  <c r="X79" i="14"/>
  <c r="X67" i="14"/>
  <c r="X69" i="14"/>
  <c r="X71" i="14"/>
  <c r="X75" i="14"/>
  <c r="X81" i="14"/>
  <c r="X83" i="14"/>
  <c r="H42" i="14"/>
  <c r="H44" i="14"/>
  <c r="H46" i="14"/>
  <c r="H48" i="14"/>
  <c r="H50" i="14"/>
  <c r="H52" i="14"/>
  <c r="H54" i="14"/>
  <c r="H56" i="14"/>
  <c r="H58" i="14"/>
  <c r="H60" i="14"/>
  <c r="H62" i="14"/>
  <c r="H64" i="14"/>
  <c r="H66" i="14"/>
  <c r="H43" i="14"/>
  <c r="H45" i="14"/>
  <c r="H47" i="14"/>
  <c r="H49" i="14"/>
  <c r="H51" i="14"/>
  <c r="H53" i="14"/>
  <c r="H55" i="14"/>
  <c r="H57" i="14"/>
  <c r="H59" i="14"/>
  <c r="H61" i="14"/>
  <c r="H63" i="14"/>
  <c r="H65" i="14"/>
  <c r="H67" i="14"/>
  <c r="H69" i="14"/>
  <c r="H71" i="14"/>
  <c r="H73" i="14"/>
  <c r="H75" i="14"/>
  <c r="H77" i="14"/>
  <c r="H79" i="14"/>
  <c r="H81" i="14"/>
  <c r="H83" i="14"/>
  <c r="H72" i="14"/>
  <c r="H74" i="14"/>
  <c r="H82" i="14"/>
  <c r="H68" i="14"/>
  <c r="H70" i="14"/>
  <c r="H76" i="14"/>
  <c r="H78" i="14"/>
  <c r="H80" i="14"/>
  <c r="L13" i="14"/>
  <c r="Y42" i="14"/>
  <c r="Y44" i="14"/>
  <c r="Y46" i="14"/>
  <c r="Y48" i="14"/>
  <c r="Y50" i="14"/>
  <c r="Y52" i="14"/>
  <c r="Y54" i="14"/>
  <c r="Y56" i="14"/>
  <c r="Y58" i="14"/>
  <c r="Y60" i="14"/>
  <c r="Y62" i="14"/>
  <c r="Y64" i="14"/>
  <c r="Y43" i="14"/>
  <c r="Y45" i="14"/>
  <c r="Y47" i="14"/>
  <c r="Y49" i="14"/>
  <c r="Y51" i="14"/>
  <c r="Y53" i="14"/>
  <c r="Y55" i="14"/>
  <c r="Y57" i="14"/>
  <c r="Y59" i="14"/>
  <c r="Y61" i="14"/>
  <c r="Y63" i="14"/>
  <c r="Y65" i="14"/>
  <c r="Y67" i="14"/>
  <c r="Y69" i="14"/>
  <c r="Y71" i="14"/>
  <c r="Y73" i="14"/>
  <c r="Y75" i="14"/>
  <c r="Y77" i="14"/>
  <c r="Y79" i="14"/>
  <c r="Y81" i="14"/>
  <c r="Y83" i="14"/>
  <c r="Y80" i="14"/>
  <c r="Y66" i="14"/>
  <c r="Y68" i="14"/>
  <c r="Y70" i="14"/>
  <c r="Y72" i="14"/>
  <c r="Y74" i="14"/>
  <c r="Y76" i="14"/>
  <c r="Y78" i="14"/>
  <c r="Y82" i="14"/>
  <c r="B13" i="14"/>
  <c r="L14" i="14"/>
  <c r="Y19" i="14"/>
  <c r="Y23" i="14"/>
  <c r="Y27" i="14"/>
  <c r="Y31" i="14"/>
  <c r="Y35" i="14"/>
  <c r="Y39" i="14"/>
  <c r="Y24" i="14"/>
  <c r="Y28" i="14"/>
  <c r="Y32" i="14"/>
  <c r="Y36" i="14"/>
  <c r="Y21" i="14"/>
  <c r="Y29" i="14"/>
  <c r="Y33" i="14"/>
  <c r="Y37" i="14"/>
  <c r="Y41" i="14"/>
  <c r="Y22" i="14"/>
  <c r="Y26" i="14"/>
  <c r="Y30" i="14"/>
  <c r="Y34" i="14"/>
  <c r="Y38" i="14"/>
  <c r="Y20" i="14"/>
  <c r="Y40" i="14"/>
  <c r="Y25" i="14"/>
  <c r="Y18" i="14"/>
  <c r="X20" i="14"/>
  <c r="X22" i="14"/>
  <c r="X24" i="14"/>
  <c r="X26" i="14"/>
  <c r="X28" i="14"/>
  <c r="X30" i="14"/>
  <c r="X32" i="14"/>
  <c r="X34" i="14"/>
  <c r="X36" i="14"/>
  <c r="X38" i="14"/>
  <c r="X40" i="14"/>
  <c r="X21" i="14"/>
  <c r="X23" i="14"/>
  <c r="X25" i="14"/>
  <c r="X27" i="14"/>
  <c r="X29" i="14"/>
  <c r="X31" i="14"/>
  <c r="X33" i="14"/>
  <c r="X35" i="14"/>
  <c r="X37" i="14"/>
  <c r="X39" i="14"/>
  <c r="X41" i="14"/>
  <c r="X18" i="14"/>
  <c r="X19" i="14"/>
  <c r="H30" i="14"/>
  <c r="H32" i="14"/>
  <c r="H34" i="14"/>
  <c r="H36" i="14"/>
  <c r="H38" i="14"/>
  <c r="H40" i="14"/>
  <c r="H31" i="14"/>
  <c r="H33" i="14"/>
  <c r="H35" i="14"/>
  <c r="H37" i="14"/>
  <c r="H39" i="14"/>
  <c r="H41" i="14"/>
  <c r="H19" i="14"/>
  <c r="H21" i="14"/>
  <c r="H23" i="14"/>
  <c r="H25" i="14"/>
  <c r="H27" i="14"/>
  <c r="H29" i="14"/>
  <c r="H20" i="14"/>
  <c r="H22" i="14"/>
  <c r="H24" i="14"/>
  <c r="H26" i="14"/>
  <c r="H28" i="14"/>
  <c r="H18" i="14"/>
  <c r="B10" i="14"/>
  <c r="B14" i="14"/>
  <c r="G113" i="14" l="1"/>
  <c r="G115" i="14"/>
  <c r="G117" i="14"/>
  <c r="G112" i="14"/>
  <c r="G114" i="14"/>
  <c r="G116" i="14"/>
  <c r="G85" i="14"/>
  <c r="G87" i="14"/>
  <c r="G89" i="14"/>
  <c r="G91" i="14"/>
  <c r="G93" i="14"/>
  <c r="G95" i="14"/>
  <c r="G97" i="14"/>
  <c r="G99" i="14"/>
  <c r="G101" i="14"/>
  <c r="G103" i="14"/>
  <c r="G84" i="14"/>
  <c r="G86" i="14"/>
  <c r="G88" i="14"/>
  <c r="G90" i="14"/>
  <c r="G92" i="14"/>
  <c r="G94" i="14"/>
  <c r="G96" i="14"/>
  <c r="G98" i="14"/>
  <c r="G100" i="14"/>
  <c r="G102" i="14"/>
  <c r="G104" i="14"/>
  <c r="G105" i="14"/>
  <c r="G106" i="14"/>
  <c r="G108" i="14"/>
  <c r="G110" i="14"/>
  <c r="G107" i="14"/>
  <c r="G109" i="14"/>
  <c r="G111" i="14"/>
  <c r="G43" i="14"/>
  <c r="G45" i="14"/>
  <c r="G47" i="14"/>
  <c r="G49" i="14"/>
  <c r="G51" i="14"/>
  <c r="G53" i="14"/>
  <c r="G55" i="14"/>
  <c r="G57" i="14"/>
  <c r="G59" i="14"/>
  <c r="G61" i="14"/>
  <c r="G63" i="14"/>
  <c r="G65" i="14"/>
  <c r="G42" i="14"/>
  <c r="G44" i="14"/>
  <c r="G46" i="14"/>
  <c r="G48" i="14"/>
  <c r="G50" i="14"/>
  <c r="G52" i="14"/>
  <c r="G54" i="14"/>
  <c r="G56" i="14"/>
  <c r="G58" i="14"/>
  <c r="G60" i="14"/>
  <c r="G62" i="14"/>
  <c r="G64" i="14"/>
  <c r="G66" i="14"/>
  <c r="G68" i="14"/>
  <c r="G70" i="14"/>
  <c r="G72" i="14"/>
  <c r="G74" i="14"/>
  <c r="G76" i="14"/>
  <c r="G78" i="14"/>
  <c r="G80" i="14"/>
  <c r="G82" i="14"/>
  <c r="G71" i="14"/>
  <c r="G75" i="14"/>
  <c r="G77" i="14"/>
  <c r="G79" i="14"/>
  <c r="G81" i="14"/>
  <c r="G83" i="14"/>
  <c r="G67" i="14"/>
  <c r="G69" i="14"/>
  <c r="G73" i="14"/>
  <c r="AA20" i="15" a="1"/>
  <c r="AB18" i="14" a="1"/>
  <c r="G30" i="14"/>
  <c r="G32" i="14"/>
  <c r="G34" i="14"/>
  <c r="G36" i="14"/>
  <c r="G38" i="14"/>
  <c r="G40" i="14"/>
  <c r="G31" i="14"/>
  <c r="G33" i="14"/>
  <c r="G35" i="14"/>
  <c r="G37" i="14"/>
  <c r="G39" i="14"/>
  <c r="G41" i="14"/>
  <c r="G19" i="14"/>
  <c r="G21" i="14"/>
  <c r="G23" i="14"/>
  <c r="G25" i="14"/>
  <c r="G27" i="14"/>
  <c r="G29" i="14"/>
  <c r="G20" i="14"/>
  <c r="G22" i="14"/>
  <c r="G24" i="14"/>
  <c r="G26" i="14"/>
  <c r="G28" i="14"/>
  <c r="G18" i="14"/>
  <c r="AA35" i="15" l="1"/>
  <c r="AA31" i="15"/>
  <c r="AA27" i="15"/>
  <c r="AA23" i="15"/>
  <c r="AA36" i="15"/>
  <c r="AA32" i="15"/>
  <c r="AA28" i="15"/>
  <c r="AA24" i="15"/>
  <c r="AA20" i="15"/>
  <c r="AA33" i="15"/>
  <c r="AA29" i="15"/>
  <c r="AA25" i="15"/>
  <c r="AA21" i="15"/>
  <c r="AA34" i="15"/>
  <c r="AA30" i="15"/>
  <c r="AA26" i="15"/>
  <c r="AA22" i="15"/>
  <c r="AB21" i="14"/>
  <c r="AB25" i="14"/>
  <c r="AB29" i="14"/>
  <c r="AB33" i="14"/>
  <c r="AB18" i="14"/>
  <c r="AB22" i="14"/>
  <c r="AB26" i="14"/>
  <c r="AB30" i="14"/>
  <c r="AB34" i="14"/>
  <c r="AB19" i="14"/>
  <c r="AB23" i="14"/>
  <c r="AB27" i="14"/>
  <c r="AB31" i="14"/>
  <c r="AB20" i="14"/>
  <c r="AB24" i="14"/>
  <c r="AB28" i="14"/>
  <c r="AB32" i="14"/>
  <c r="AB35" i="14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B16" authorId="0" shapeId="0">
      <text>
        <r>
          <rPr>
            <sz val="8"/>
            <color indexed="81"/>
            <rFont val="Tahoma"/>
            <family val="2"/>
            <charset val="204"/>
          </rPr>
          <t xml:space="preserve">p, вероятность успеха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  <charset val="204"/>
          </rPr>
          <t>нижняя граница</t>
        </r>
      </text>
    </comment>
    <comment ref="K16" authorId="0" shapeId="0">
      <text>
        <r>
          <rPr>
            <sz val="8"/>
            <color indexed="81"/>
            <rFont val="Tahoma"/>
            <family val="2"/>
            <charset val="204"/>
          </rPr>
          <t xml:space="preserve">p, вероятность успеха
</t>
        </r>
      </text>
    </comment>
    <comment ref="O16" authorId="0" shapeId="0">
      <text>
        <r>
          <rPr>
            <b/>
            <sz val="8"/>
            <color indexed="81"/>
            <rFont val="Tahoma"/>
            <family val="2"/>
            <charset val="204"/>
          </rPr>
          <t>нижняя граница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n_биномиал: число опытов в схеме Бернулли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  <charset val="204"/>
          </rPr>
          <t>Верхняя граница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  <charset val="204"/>
          </rPr>
          <t>n_биномиал: число опытов в схеме Бернулли</t>
        </r>
      </text>
    </comment>
    <comment ref="O17" authorId="0" shapeId="0">
      <text>
        <r>
          <rPr>
            <b/>
            <sz val="8"/>
            <color indexed="81"/>
            <rFont val="Tahoma"/>
            <family val="2"/>
            <charset val="204"/>
          </rPr>
          <t>Верхняя граница</t>
        </r>
      </text>
    </comment>
  </commentList>
</comments>
</file>

<file path=xl/sharedStrings.xml><?xml version="1.0" encoding="utf-8"?>
<sst xmlns="http://schemas.openxmlformats.org/spreadsheetml/2006/main" count="112" uniqueCount="60">
  <si>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</si>
  <si>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</si>
  <si>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</si>
  <si>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</si>
  <si>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</si>
  <si>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</si>
  <si>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Стандартное отклонение</t>
  </si>
  <si>
    <t>Набл.1</t>
  </si>
  <si>
    <t>Набл.2</t>
  </si>
  <si>
    <t>Набл.3</t>
  </si>
  <si>
    <t>Среднее</t>
  </si>
  <si>
    <t>№</t>
  </si>
  <si>
    <t>Среднее (сортировка)</t>
  </si>
  <si>
    <t>n</t>
  </si>
  <si>
    <t>Набл.4</t>
  </si>
  <si>
    <t>Набл.5</t>
  </si>
  <si>
    <t>Набл.6</t>
  </si>
  <si>
    <t>Набл.7</t>
  </si>
  <si>
    <t>Набл.8</t>
  </si>
  <si>
    <t>Набл.9</t>
  </si>
  <si>
    <t>Набл.10</t>
  </si>
  <si>
    <t>Стандартное отклонение выборочного среднего (расчет)</t>
  </si>
  <si>
    <t>Количество средних</t>
  </si>
  <si>
    <t>Карманы</t>
  </si>
  <si>
    <t>Частота</t>
  </si>
  <si>
    <t>&gt;5</t>
  </si>
  <si>
    <t>Биномиальное</t>
  </si>
  <si>
    <t>Среднее Y</t>
  </si>
  <si>
    <t>Сумма средних</t>
  </si>
  <si>
    <t>Сумма дисперсий</t>
  </si>
  <si>
    <t>Корень из Суммы дисперсий</t>
  </si>
  <si>
    <t>Количество точек</t>
  </si>
  <si>
    <t>Стандартное отклонение Y</t>
  </si>
  <si>
    <t>(Y-сумм(мю))/ КОРЕНЬ(сумм( сигма^2))</t>
  </si>
  <si>
    <t>Дискр.Равномерное</t>
  </si>
  <si>
    <t>Параметр1</t>
  </si>
  <si>
    <t>Параметр2</t>
  </si>
  <si>
    <t>Непрерывное Равномерное [0;1)</t>
  </si>
  <si>
    <t>Выборка из нескольких различных распределений</t>
  </si>
  <si>
    <t>Центральная предельная теорема в MS EXCEL</t>
  </si>
  <si>
    <t>&gt;5,5</t>
  </si>
  <si>
    <t>Частотная гистограмма выборочного среднего</t>
  </si>
  <si>
    <t>Частотная гистограмма наблюдения1</t>
  </si>
  <si>
    <t>Набл.1 (сортировка)</t>
  </si>
  <si>
    <t>Стандартное отклонение выборочного среднего (оценка)</t>
  </si>
  <si>
    <t>Среднее (оценка)</t>
  </si>
  <si>
    <t>График проверки распределения на нормальность, n=3</t>
  </si>
  <si>
    <t>Параметр</t>
  </si>
  <si>
    <t>Значение</t>
  </si>
  <si>
    <t>мю</t>
  </si>
  <si>
    <t>Среднее (математическое ожидание)</t>
  </si>
  <si>
    <t>сигма</t>
  </si>
  <si>
    <t>Для графика</t>
  </si>
  <si>
    <t>Плотность вероятности</t>
  </si>
  <si>
    <t>х</t>
  </si>
  <si>
    <t>p(x)</t>
  </si>
  <si>
    <t>y</t>
  </si>
  <si>
    <t>Граница среднего выборки</t>
  </si>
  <si>
    <t>Вероятность, что среднее выборки будет меньше 190 долл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</si>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</sst>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"/>
    <numFmt numFmtId="166" formatCode="0.0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0" fillId="6" borderId="0" xfId="1" applyFont="1" applyFill="1" applyBorder="1"/>
    <xf numFmtId="0" fontId="11" fillId="6" borderId="0" xfId="1" applyFont="1" applyFill="1"/>
    <xf numFmtId="0" fontId="13" fillId="0" borderId="0" xfId="0" applyFont="1"/>
    <xf numFmtId="0" fontId="0" fillId="0" borderId="1" xfId="0" applyBorder="1"/>
    <xf numFmtId="0" fontId="13" fillId="0" borderId="1" xfId="0" applyFont="1" applyBorder="1"/>
    <xf numFmtId="0" fontId="0" fillId="5" borderId="1" xfId="0" applyFill="1" applyBorder="1"/>
    <xf numFmtId="0" fontId="13" fillId="0" borderId="1" xfId="0" applyFont="1" applyBorder="1" applyAlignment="1">
      <alignment wrapText="1"/>
    </xf>
    <xf numFmtId="2" fontId="0" fillId="0" borderId="1" xfId="0" applyNumberFormat="1" applyBorder="1"/>
    <xf numFmtId="0" fontId="13" fillId="0" borderId="1" xfId="0" applyFont="1" applyFill="1" applyBorder="1" applyAlignment="1">
      <alignment wrapText="1"/>
    </xf>
    <xf numFmtId="166" fontId="0" fillId="0" borderId="1" xfId="0" applyNumberFormat="1" applyBorder="1"/>
    <xf numFmtId="165" fontId="0" fillId="0" borderId="1" xfId="0" applyNumberFormat="1" applyBorder="1"/>
    <xf numFmtId="0" fontId="14" fillId="0" borderId="1" xfId="0" applyFont="1" applyBorder="1" applyAlignment="1">
      <alignment horizontal="center" vertical="center"/>
    </xf>
    <xf numFmtId="2" fontId="13" fillId="0" borderId="1" xfId="0" applyNumberFormat="1" applyFont="1" applyBorder="1"/>
    <xf numFmtId="0" fontId="15" fillId="0" borderId="0" xfId="0" applyFont="1"/>
    <xf numFmtId="0" fontId="13" fillId="0" borderId="1" xfId="0" applyFont="1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166" fontId="13" fillId="0" borderId="1" xfId="0" applyNumberFormat="1" applyFont="1" applyBorder="1"/>
    <xf numFmtId="0" fontId="13" fillId="6" borderId="1" xfId="0" applyFont="1" applyFill="1" applyBorder="1" applyAlignment="1">
      <alignment vertical="top"/>
    </xf>
    <xf numFmtId="0" fontId="13" fillId="0" borderId="1" xfId="0" applyFont="1" applyBorder="1" applyAlignment="1">
      <alignment vertical="top" wrapText="1"/>
    </xf>
    <xf numFmtId="165" fontId="13" fillId="0" borderId="1" xfId="0" applyNumberFormat="1" applyFont="1" applyBorder="1"/>
    <xf numFmtId="0" fontId="18" fillId="0" borderId="1" xfId="0" applyFont="1" applyBorder="1" applyAlignment="1">
      <alignment wrapText="1"/>
    </xf>
    <xf numFmtId="0" fontId="19" fillId="0" borderId="1" xfId="0" applyFont="1" applyBorder="1"/>
    <xf numFmtId="0" fontId="18" fillId="0" borderId="1" xfId="0" applyFont="1" applyBorder="1" applyAlignment="1"/>
    <xf numFmtId="0" fontId="18" fillId="6" borderId="1" xfId="0" applyFont="1" applyFill="1" applyBorder="1" applyAlignment="1"/>
    <xf numFmtId="0" fontId="0" fillId="6" borderId="1" xfId="0" applyFill="1" applyBorder="1"/>
    <xf numFmtId="0" fontId="0" fillId="6" borderId="3" xfId="0" applyFill="1" applyBorder="1"/>
    <xf numFmtId="0" fontId="0" fillId="6" borderId="4" xfId="0" applyFill="1" applyBorder="1"/>
    <xf numFmtId="0" fontId="0" fillId="5" borderId="2" xfId="0" applyFill="1" applyBorder="1"/>
    <xf numFmtId="0" fontId="0" fillId="5" borderId="2" xfId="0" applyFill="1" applyBorder="1" applyAlignment="1"/>
    <xf numFmtId="0" fontId="0" fillId="5" borderId="1" xfId="0" applyFill="1" applyBorder="1" applyAlignment="1"/>
    <xf numFmtId="0" fontId="11" fillId="0" borderId="0" xfId="1" applyFont="1" applyFill="1"/>
    <xf numFmtId="0" fontId="0" fillId="0" borderId="0" xfId="0" applyFill="1"/>
    <xf numFmtId="0" fontId="20" fillId="0" borderId="0" xfId="1" applyFont="1"/>
    <xf numFmtId="0" fontId="2" fillId="6" borderId="0" xfId="0" applyFont="1" applyFill="1" applyAlignment="1">
      <alignment vertical="center"/>
    </xf>
    <xf numFmtId="0" fontId="11" fillId="0" borderId="0" xfId="1" applyFont="1"/>
    <xf numFmtId="0" fontId="10" fillId="0" borderId="1" xfId="1" applyFont="1" applyBorder="1"/>
    <xf numFmtId="0" fontId="20" fillId="0" borderId="1" xfId="1" applyFont="1" applyBorder="1"/>
    <xf numFmtId="0" fontId="20" fillId="5" borderId="1" xfId="1" applyFont="1" applyFill="1" applyBorder="1"/>
    <xf numFmtId="0" fontId="10" fillId="6" borderId="0" xfId="1" applyFont="1" applyFill="1" applyBorder="1" applyAlignment="1">
      <alignment wrapText="1"/>
    </xf>
    <xf numFmtId="165" fontId="10" fillId="6" borderId="0" xfId="1" applyNumberFormat="1" applyFont="1" applyFill="1" applyBorder="1"/>
    <xf numFmtId="0" fontId="10" fillId="0" borderId="0" xfId="1" applyFont="1"/>
    <xf numFmtId="0" fontId="20" fillId="0" borderId="1" xfId="1" applyFont="1" applyBorder="1" applyAlignment="1">
      <alignment wrapText="1"/>
    </xf>
    <xf numFmtId="165" fontId="20" fillId="5" borderId="1" xfId="1" applyNumberFormat="1" applyFont="1" applyFill="1" applyBorder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'ЦПТ Классик'!$D$7</c:f>
          <c:strCache>
            <c:ptCount val="1"/>
            <c:pt idx="0">
              <c:v>График проверки распределения на нормальность, n=3</c:v>
            </c:pt>
          </c:strCache>
        </c:strRef>
      </c:tx>
      <c:layout>
        <c:manualLayout>
          <c:xMode val="edge"/>
          <c:yMode val="edge"/>
          <c:x val="0.15975827272272164"/>
          <c:y val="2.0254068241469813E-2"/>
        </c:manualLayout>
      </c:layout>
      <c:overlay val="0"/>
      <c:txPr>
        <a:bodyPr/>
        <a:lstStyle/>
        <a:p>
          <a:pPr>
            <a:defRPr sz="12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4872594050743659E-2"/>
          <c:y val="0.19370778652668416"/>
          <c:w val="0.93379647856517933"/>
          <c:h val="0.66641784776902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'ЦПТ Классик'!$H$17</c:f>
              <c:strCache>
                <c:ptCount val="1"/>
                <c:pt idx="0">
                  <c:v>Среднее (сортировка)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spPr>
              <a:ln>
                <a:solidFill>
                  <a:schemeClr val="tx2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7.8724767837755213E-2"/>
                  <c:y val="0.1295898276645038"/>
                </c:manualLayout>
              </c:layout>
              <c:numFmt formatCode="General" sourceLinked="0"/>
            </c:trendlineLbl>
          </c:trendline>
          <c:xVal>
            <c:numRef>
              <c:f>'ЦПТ Классик'!$G$18:$G$117</c:f>
              <c:numCache>
                <c:formatCode>General</c:formatCode>
                <c:ptCount val="100"/>
                <c:pt idx="0">
                  <c:v>-2.5758293035488999</c:v>
                </c:pt>
                <c:pt idx="1">
                  <c:v>-2.1700903775845601</c:v>
                </c:pt>
                <c:pt idx="2">
                  <c:v>-1.9599639845400538</c:v>
                </c:pt>
                <c:pt idx="3">
                  <c:v>-1.8119106729525978</c:v>
                </c:pt>
                <c:pt idx="4">
                  <c:v>-1.6953977102721358</c:v>
                </c:pt>
                <c:pt idx="5">
                  <c:v>-1.5981931399228173</c:v>
                </c:pt>
                <c:pt idx="6">
                  <c:v>-1.5141018876192833</c:v>
                </c:pt>
                <c:pt idx="7">
                  <c:v>-1.4395314709384572</c:v>
                </c:pt>
                <c:pt idx="8">
                  <c:v>-1.3722038089987272</c:v>
                </c:pt>
                <c:pt idx="9">
                  <c:v>-1.3105791121681303</c:v>
                </c:pt>
                <c:pt idx="10">
                  <c:v>-1.2535654384704511</c:v>
                </c:pt>
                <c:pt idx="11">
                  <c:v>-1.2003588580308597</c:v>
                </c:pt>
                <c:pt idx="12">
                  <c:v>-1.1503493803760083</c:v>
                </c:pt>
                <c:pt idx="13">
                  <c:v>-1.1030625561995977</c:v>
                </c:pt>
                <c:pt idx="14">
                  <c:v>-1.058121617684777</c:v>
                </c:pt>
                <c:pt idx="15">
                  <c:v>-1.0152220332170301</c:v>
                </c:pt>
                <c:pt idx="16">
                  <c:v>-0.97411387705930974</c:v>
                </c:pt>
                <c:pt idx="17">
                  <c:v>-0.93458929107347943</c:v>
                </c:pt>
                <c:pt idx="18">
                  <c:v>-0.89647336400191613</c:v>
                </c:pt>
                <c:pt idx="19">
                  <c:v>-0.85961736424191304</c:v>
                </c:pt>
                <c:pt idx="20">
                  <c:v>-0.82389363033855767</c:v>
                </c:pt>
                <c:pt idx="21">
                  <c:v>-0.78919165265822189</c:v>
                </c:pt>
                <c:pt idx="22">
                  <c:v>-0.75541502636046909</c:v>
                </c:pt>
                <c:pt idx="23">
                  <c:v>-0.72247905192806261</c:v>
                </c:pt>
                <c:pt idx="24">
                  <c:v>-0.69030882393303394</c:v>
                </c:pt>
                <c:pt idx="25">
                  <c:v>-0.65883769273618775</c:v>
                </c:pt>
                <c:pt idx="26">
                  <c:v>-0.62800601443756987</c:v>
                </c:pt>
                <c:pt idx="27">
                  <c:v>-0.59776012604247841</c:v>
                </c:pt>
                <c:pt idx="28">
                  <c:v>-0.56805149833898283</c:v>
                </c:pt>
                <c:pt idx="29">
                  <c:v>-0.5388360302784504</c:v>
                </c:pt>
                <c:pt idx="30">
                  <c:v>-0.51007345696859485</c:v>
                </c:pt>
                <c:pt idx="31">
                  <c:v>-0.48172684958473044</c:v>
                </c:pt>
                <c:pt idx="32">
                  <c:v>-0.45376219016987951</c:v>
                </c:pt>
                <c:pt idx="33">
                  <c:v>-0.42614800784127821</c:v>
                </c:pt>
                <c:pt idx="34">
                  <c:v>-0.39885506564233691</c:v>
                </c:pt>
                <c:pt idx="35">
                  <c:v>-0.3718560893850747</c:v>
                </c:pt>
                <c:pt idx="36">
                  <c:v>-0.34512553147047242</c:v>
                </c:pt>
                <c:pt idx="37">
                  <c:v>-0.3186393639643752</c:v>
                </c:pt>
                <c:pt idx="38">
                  <c:v>-0.29237489622680418</c:v>
                </c:pt>
                <c:pt idx="39">
                  <c:v>-0.26631061320409499</c:v>
                </c:pt>
                <c:pt idx="40">
                  <c:v>-0.2404260311423079</c:v>
                </c:pt>
                <c:pt idx="41">
                  <c:v>-0.21470156800174456</c:v>
                </c:pt>
                <c:pt idx="42">
                  <c:v>-0.18911842627279254</c:v>
                </c:pt>
                <c:pt idx="43">
                  <c:v>-0.16365848623314128</c:v>
                </c:pt>
                <c:pt idx="44">
                  <c:v>-0.1383042079614045</c:v>
                </c:pt>
                <c:pt idx="45">
                  <c:v>-0.11303854064456513</c:v>
                </c:pt>
                <c:pt idx="46">
                  <c:v>-8.7844837895871677E-2</c:v>
                </c:pt>
                <c:pt idx="47">
                  <c:v>-6.2706777943213846E-2</c:v>
                </c:pt>
                <c:pt idx="48">
                  <c:v>-3.7608287661255936E-2</c:v>
                </c:pt>
                <c:pt idx="49">
                  <c:v>-1.2533469508069276E-2</c:v>
                </c:pt>
                <c:pt idx="50">
                  <c:v>1.2533469508069276E-2</c:v>
                </c:pt>
                <c:pt idx="51">
                  <c:v>3.7608287661255936E-2</c:v>
                </c:pt>
                <c:pt idx="52">
                  <c:v>6.2706777943213846E-2</c:v>
                </c:pt>
                <c:pt idx="53">
                  <c:v>8.7844837895871816E-2</c:v>
                </c:pt>
                <c:pt idx="54">
                  <c:v>0.11303854064456527</c:v>
                </c:pt>
                <c:pt idx="55">
                  <c:v>0.13830420796140466</c:v>
                </c:pt>
                <c:pt idx="56">
                  <c:v>0.16365848623314114</c:v>
                </c:pt>
                <c:pt idx="57">
                  <c:v>0.18911842627279243</c:v>
                </c:pt>
                <c:pt idx="58">
                  <c:v>0.21470156800174439</c:v>
                </c:pt>
                <c:pt idx="59">
                  <c:v>0.2404260311423079</c:v>
                </c:pt>
                <c:pt idx="60">
                  <c:v>0.26631061320409499</c:v>
                </c:pt>
                <c:pt idx="61">
                  <c:v>0.29237489622680418</c:v>
                </c:pt>
                <c:pt idx="62">
                  <c:v>0.3186393639643752</c:v>
                </c:pt>
                <c:pt idx="63">
                  <c:v>0.34512553147047242</c:v>
                </c:pt>
                <c:pt idx="64">
                  <c:v>0.3718560893850747</c:v>
                </c:pt>
                <c:pt idx="65">
                  <c:v>0.39885506564233691</c:v>
                </c:pt>
                <c:pt idx="66">
                  <c:v>0.42614800784127838</c:v>
                </c:pt>
                <c:pt idx="67">
                  <c:v>0.45376219016987968</c:v>
                </c:pt>
                <c:pt idx="68">
                  <c:v>0.48172684958473044</c:v>
                </c:pt>
                <c:pt idx="69">
                  <c:v>0.51007345696859474</c:v>
                </c:pt>
                <c:pt idx="70">
                  <c:v>0.53883603027845006</c:v>
                </c:pt>
                <c:pt idx="71">
                  <c:v>0.56805149833898272</c:v>
                </c:pt>
                <c:pt idx="72">
                  <c:v>0.59776012604247841</c:v>
                </c:pt>
                <c:pt idx="73">
                  <c:v>0.62800601443756987</c:v>
                </c:pt>
                <c:pt idx="74">
                  <c:v>0.65883769273618775</c:v>
                </c:pt>
                <c:pt idx="75">
                  <c:v>0.69030882393303394</c:v>
                </c:pt>
                <c:pt idx="76">
                  <c:v>0.72247905192806261</c:v>
                </c:pt>
                <c:pt idx="77">
                  <c:v>0.75541502636046909</c:v>
                </c:pt>
                <c:pt idx="78">
                  <c:v>0.78919165265822189</c:v>
                </c:pt>
                <c:pt idx="79">
                  <c:v>0.82389363033855767</c:v>
                </c:pt>
                <c:pt idx="80">
                  <c:v>0.85961736424191149</c:v>
                </c:pt>
                <c:pt idx="81">
                  <c:v>0.89647336400191591</c:v>
                </c:pt>
                <c:pt idx="82">
                  <c:v>0.9345892910734801</c:v>
                </c:pt>
                <c:pt idx="83">
                  <c:v>0.97411387705930974</c:v>
                </c:pt>
                <c:pt idx="84">
                  <c:v>1.0152220332170301</c:v>
                </c:pt>
                <c:pt idx="85">
                  <c:v>1.058121617684777</c:v>
                </c:pt>
                <c:pt idx="86">
                  <c:v>1.1030625561995977</c:v>
                </c:pt>
                <c:pt idx="87">
                  <c:v>1.1503493803760083</c:v>
                </c:pt>
                <c:pt idx="88">
                  <c:v>1.2003588580308597</c:v>
                </c:pt>
                <c:pt idx="89">
                  <c:v>1.2535654384704511</c:v>
                </c:pt>
                <c:pt idx="90">
                  <c:v>1.3105791121681303</c:v>
                </c:pt>
                <c:pt idx="91">
                  <c:v>1.3722038089987258</c:v>
                </c:pt>
                <c:pt idx="92">
                  <c:v>1.4395314709384563</c:v>
                </c:pt>
                <c:pt idx="93">
                  <c:v>1.5141018876192844</c:v>
                </c:pt>
                <c:pt idx="94">
                  <c:v>1.5981931399228169</c:v>
                </c:pt>
                <c:pt idx="95">
                  <c:v>1.6953977102721358</c:v>
                </c:pt>
                <c:pt idx="96">
                  <c:v>1.8119106729525971</c:v>
                </c:pt>
                <c:pt idx="97">
                  <c:v>1.9599639845400536</c:v>
                </c:pt>
                <c:pt idx="98">
                  <c:v>2.1700903775845601</c:v>
                </c:pt>
                <c:pt idx="99">
                  <c:v>2.5758293035488999</c:v>
                </c:pt>
              </c:numCache>
            </c:numRef>
          </c:xVal>
          <c:yVal>
            <c:numRef>
              <c:f>'ЦПТ Классик'!$H$18:$H$117</c:f>
              <c:numCache>
                <c:formatCode>0.00</c:formatCode>
                <c:ptCount val="100"/>
                <c:pt idx="0">
                  <c:v>1.3333333333333333</c:v>
                </c:pt>
                <c:pt idx="1">
                  <c:v>1.3333333333333333</c:v>
                </c:pt>
                <c:pt idx="2">
                  <c:v>1.6666666666666667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2.3333333333333335</c:v>
                </c:pt>
                <c:pt idx="8">
                  <c:v>2.3333333333333335</c:v>
                </c:pt>
                <c:pt idx="9">
                  <c:v>2.3333333333333335</c:v>
                </c:pt>
                <c:pt idx="10">
                  <c:v>2.3333333333333335</c:v>
                </c:pt>
                <c:pt idx="11">
                  <c:v>2.3333333333333335</c:v>
                </c:pt>
                <c:pt idx="12">
                  <c:v>2.6666666666666665</c:v>
                </c:pt>
                <c:pt idx="13">
                  <c:v>2.6666666666666665</c:v>
                </c:pt>
                <c:pt idx="14">
                  <c:v>2.6666666666666665</c:v>
                </c:pt>
                <c:pt idx="15">
                  <c:v>2.6666666666666665</c:v>
                </c:pt>
                <c:pt idx="16">
                  <c:v>2.6666666666666665</c:v>
                </c:pt>
                <c:pt idx="17">
                  <c:v>2.6666666666666665</c:v>
                </c:pt>
                <c:pt idx="18">
                  <c:v>2.6666666666666665</c:v>
                </c:pt>
                <c:pt idx="19">
                  <c:v>2.6666666666666665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3.3333333333333335</c:v>
                </c:pt>
                <c:pt idx="33">
                  <c:v>3.3333333333333335</c:v>
                </c:pt>
                <c:pt idx="34">
                  <c:v>3.3333333333333335</c:v>
                </c:pt>
                <c:pt idx="35">
                  <c:v>3.3333333333333335</c:v>
                </c:pt>
                <c:pt idx="36">
                  <c:v>3.3333333333333335</c:v>
                </c:pt>
                <c:pt idx="37">
                  <c:v>3.3333333333333335</c:v>
                </c:pt>
                <c:pt idx="38">
                  <c:v>3.3333333333333335</c:v>
                </c:pt>
                <c:pt idx="39">
                  <c:v>3.3333333333333335</c:v>
                </c:pt>
                <c:pt idx="40">
                  <c:v>3.3333333333333335</c:v>
                </c:pt>
                <c:pt idx="41">
                  <c:v>3.3333333333333335</c:v>
                </c:pt>
                <c:pt idx="42">
                  <c:v>3.3333333333333335</c:v>
                </c:pt>
                <c:pt idx="43">
                  <c:v>3.3333333333333335</c:v>
                </c:pt>
                <c:pt idx="44">
                  <c:v>3.3333333333333335</c:v>
                </c:pt>
                <c:pt idx="45">
                  <c:v>3.3333333333333335</c:v>
                </c:pt>
                <c:pt idx="46">
                  <c:v>3.6666666666666665</c:v>
                </c:pt>
                <c:pt idx="47">
                  <c:v>3.6666666666666665</c:v>
                </c:pt>
                <c:pt idx="48">
                  <c:v>3.6666666666666665</c:v>
                </c:pt>
                <c:pt idx="49">
                  <c:v>3.6666666666666665</c:v>
                </c:pt>
                <c:pt idx="50">
                  <c:v>3.6666666666666665</c:v>
                </c:pt>
                <c:pt idx="51">
                  <c:v>3.6666666666666665</c:v>
                </c:pt>
                <c:pt idx="52">
                  <c:v>3.6666666666666665</c:v>
                </c:pt>
                <c:pt idx="53">
                  <c:v>3.6666666666666665</c:v>
                </c:pt>
                <c:pt idx="54">
                  <c:v>3.6666666666666665</c:v>
                </c:pt>
                <c:pt idx="55">
                  <c:v>3.6666666666666665</c:v>
                </c:pt>
                <c:pt idx="56">
                  <c:v>3.6666666666666665</c:v>
                </c:pt>
                <c:pt idx="57">
                  <c:v>3.6666666666666665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4.333333333333333</c:v>
                </c:pt>
                <c:pt idx="70">
                  <c:v>4.333333333333333</c:v>
                </c:pt>
                <c:pt idx="71">
                  <c:v>4.333333333333333</c:v>
                </c:pt>
                <c:pt idx="72">
                  <c:v>4.333333333333333</c:v>
                </c:pt>
                <c:pt idx="73">
                  <c:v>4.333333333333333</c:v>
                </c:pt>
                <c:pt idx="74">
                  <c:v>4.333333333333333</c:v>
                </c:pt>
                <c:pt idx="75">
                  <c:v>4.333333333333333</c:v>
                </c:pt>
                <c:pt idx="76">
                  <c:v>4.333333333333333</c:v>
                </c:pt>
                <c:pt idx="77">
                  <c:v>4.333333333333333</c:v>
                </c:pt>
                <c:pt idx="78">
                  <c:v>4.333333333333333</c:v>
                </c:pt>
                <c:pt idx="79">
                  <c:v>4.333333333333333</c:v>
                </c:pt>
                <c:pt idx="80">
                  <c:v>4.333333333333333</c:v>
                </c:pt>
                <c:pt idx="81">
                  <c:v>4.666666666666667</c:v>
                </c:pt>
                <c:pt idx="82">
                  <c:v>4.666666666666667</c:v>
                </c:pt>
                <c:pt idx="83">
                  <c:v>4.666666666666667</c:v>
                </c:pt>
                <c:pt idx="84">
                  <c:v>4.666666666666667</c:v>
                </c:pt>
                <c:pt idx="85">
                  <c:v>4.666666666666667</c:v>
                </c:pt>
                <c:pt idx="86">
                  <c:v>4.666666666666667</c:v>
                </c:pt>
                <c:pt idx="87">
                  <c:v>4.666666666666667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5.333333333333333</c:v>
                </c:pt>
                <c:pt idx="93">
                  <c:v>5.333333333333333</c:v>
                </c:pt>
                <c:pt idx="94">
                  <c:v>5.333333333333333</c:v>
                </c:pt>
                <c:pt idx="95">
                  <c:v>5.333333333333333</c:v>
                </c:pt>
                <c:pt idx="96">
                  <c:v>5.333333333333333</c:v>
                </c:pt>
                <c:pt idx="97">
                  <c:v>5.333333333333333</c:v>
                </c:pt>
                <c:pt idx="98">
                  <c:v>5.333333333333333</c:v>
                </c:pt>
                <c:pt idx="9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3E-41D7-9C41-ED271ED42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06560"/>
        <c:axId val="142712832"/>
      </c:scatterChart>
      <c:valAx>
        <c:axId val="14270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408988956823088"/>
              <c:y val="0.941434668492525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2712832"/>
        <c:crosses val="autoZero"/>
        <c:crossBetween val="midCat"/>
      </c:valAx>
      <c:valAx>
        <c:axId val="142712832"/>
        <c:scaling>
          <c:orientation val="minMax"/>
          <c:max val="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2706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ru-RU"/>
              <a:t>График проверки распределения на нормальность, </a:t>
            </a:r>
            <a:r>
              <a:rPr lang="en-US"/>
              <a:t>n=10</a:t>
            </a:r>
          </a:p>
        </c:rich>
      </c:tx>
      <c:layout>
        <c:manualLayout>
          <c:xMode val="edge"/>
          <c:yMode val="edge"/>
          <c:x val="0.14048443944506936"/>
          <c:y val="1.5068766404199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72594050743659E-2"/>
          <c:y val="0.18481889763779527"/>
          <c:w val="0.93379647856517933"/>
          <c:h val="0.675306736657917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'ЦПТ Классик'!$Y$17</c:f>
              <c:strCache>
                <c:ptCount val="1"/>
                <c:pt idx="0">
                  <c:v>Среднее (сортировка)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spPr>
              <a:ln>
                <a:solidFill>
                  <a:schemeClr val="tx2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7.8724767837755213E-2"/>
                  <c:y val="0.1295898276645038"/>
                </c:manualLayout>
              </c:layout>
              <c:numFmt formatCode="General" sourceLinked="0"/>
            </c:trendlineLbl>
          </c:trendline>
          <c:xVal>
            <c:numRef>
              <c:f>'ЦПТ Классик'!$X$18:$X$117</c:f>
              <c:numCache>
                <c:formatCode>General</c:formatCode>
                <c:ptCount val="100"/>
                <c:pt idx="0">
                  <c:v>-2.5758293035488999</c:v>
                </c:pt>
                <c:pt idx="1">
                  <c:v>-2.1700903775845601</c:v>
                </c:pt>
                <c:pt idx="2">
                  <c:v>-1.9599639845400538</c:v>
                </c:pt>
                <c:pt idx="3">
                  <c:v>-1.8119106729525978</c:v>
                </c:pt>
                <c:pt idx="4">
                  <c:v>-1.6953977102721358</c:v>
                </c:pt>
                <c:pt idx="5">
                  <c:v>-1.5981931399228173</c:v>
                </c:pt>
                <c:pt idx="6">
                  <c:v>-1.5141018876192833</c:v>
                </c:pt>
                <c:pt idx="7">
                  <c:v>-1.4395314709384572</c:v>
                </c:pt>
                <c:pt idx="8">
                  <c:v>-1.3722038089987272</c:v>
                </c:pt>
                <c:pt idx="9">
                  <c:v>-1.3105791121681303</c:v>
                </c:pt>
                <c:pt idx="10">
                  <c:v>-1.2535654384704511</c:v>
                </c:pt>
                <c:pt idx="11">
                  <c:v>-1.2003588580308597</c:v>
                </c:pt>
                <c:pt idx="12">
                  <c:v>-1.1503493803760083</c:v>
                </c:pt>
                <c:pt idx="13">
                  <c:v>-1.1030625561995977</c:v>
                </c:pt>
                <c:pt idx="14">
                  <c:v>-1.058121617684777</c:v>
                </c:pt>
                <c:pt idx="15">
                  <c:v>-1.0152220332170301</c:v>
                </c:pt>
                <c:pt idx="16">
                  <c:v>-0.97411387705930974</c:v>
                </c:pt>
                <c:pt idx="17">
                  <c:v>-0.93458929107347943</c:v>
                </c:pt>
                <c:pt idx="18">
                  <c:v>-0.89647336400191613</c:v>
                </c:pt>
                <c:pt idx="19">
                  <c:v>-0.85961736424191304</c:v>
                </c:pt>
                <c:pt idx="20">
                  <c:v>-0.82389363033855767</c:v>
                </c:pt>
                <c:pt idx="21">
                  <c:v>-0.78919165265822189</c:v>
                </c:pt>
                <c:pt idx="22">
                  <c:v>-0.75541502636046909</c:v>
                </c:pt>
                <c:pt idx="23">
                  <c:v>-0.72247905192806261</c:v>
                </c:pt>
                <c:pt idx="24">
                  <c:v>-0.69030882393303394</c:v>
                </c:pt>
                <c:pt idx="25">
                  <c:v>-0.65883769273618775</c:v>
                </c:pt>
                <c:pt idx="26">
                  <c:v>-0.62800601443756987</c:v>
                </c:pt>
                <c:pt idx="27">
                  <c:v>-0.59776012604247841</c:v>
                </c:pt>
                <c:pt idx="28">
                  <c:v>-0.56805149833898283</c:v>
                </c:pt>
                <c:pt idx="29">
                  <c:v>-0.5388360302784504</c:v>
                </c:pt>
                <c:pt idx="30">
                  <c:v>-0.51007345696859485</c:v>
                </c:pt>
                <c:pt idx="31">
                  <c:v>-0.48172684958473044</c:v>
                </c:pt>
                <c:pt idx="32">
                  <c:v>-0.45376219016987951</c:v>
                </c:pt>
                <c:pt idx="33">
                  <c:v>-0.42614800784127821</c:v>
                </c:pt>
                <c:pt idx="34">
                  <c:v>-0.39885506564233691</c:v>
                </c:pt>
                <c:pt idx="35">
                  <c:v>-0.3718560893850747</c:v>
                </c:pt>
                <c:pt idx="36">
                  <c:v>-0.34512553147047242</c:v>
                </c:pt>
                <c:pt idx="37">
                  <c:v>-0.3186393639643752</c:v>
                </c:pt>
                <c:pt idx="38">
                  <c:v>-0.29237489622680418</c:v>
                </c:pt>
                <c:pt idx="39">
                  <c:v>-0.26631061320409499</c:v>
                </c:pt>
                <c:pt idx="40">
                  <c:v>-0.2404260311423079</c:v>
                </c:pt>
                <c:pt idx="41">
                  <c:v>-0.21470156800174456</c:v>
                </c:pt>
                <c:pt idx="42">
                  <c:v>-0.18911842627279254</c:v>
                </c:pt>
                <c:pt idx="43">
                  <c:v>-0.16365848623314128</c:v>
                </c:pt>
                <c:pt idx="44">
                  <c:v>-0.1383042079614045</c:v>
                </c:pt>
                <c:pt idx="45">
                  <c:v>-0.11303854064456513</c:v>
                </c:pt>
                <c:pt idx="46">
                  <c:v>-8.7844837895871677E-2</c:v>
                </c:pt>
                <c:pt idx="47">
                  <c:v>-6.2706777943213846E-2</c:v>
                </c:pt>
                <c:pt idx="48">
                  <c:v>-3.7608287661255936E-2</c:v>
                </c:pt>
                <c:pt idx="49">
                  <c:v>-1.2533469508069276E-2</c:v>
                </c:pt>
                <c:pt idx="50">
                  <c:v>1.2533469508069276E-2</c:v>
                </c:pt>
                <c:pt idx="51">
                  <c:v>3.7608287661255936E-2</c:v>
                </c:pt>
                <c:pt idx="52">
                  <c:v>6.2706777943213846E-2</c:v>
                </c:pt>
                <c:pt idx="53">
                  <c:v>8.7844837895871816E-2</c:v>
                </c:pt>
                <c:pt idx="54">
                  <c:v>0.11303854064456527</c:v>
                </c:pt>
                <c:pt idx="55">
                  <c:v>0.13830420796140466</c:v>
                </c:pt>
                <c:pt idx="56">
                  <c:v>0.16365848623314114</c:v>
                </c:pt>
                <c:pt idx="57">
                  <c:v>0.18911842627279243</c:v>
                </c:pt>
                <c:pt idx="58">
                  <c:v>0.21470156800174439</c:v>
                </c:pt>
                <c:pt idx="59">
                  <c:v>0.2404260311423079</c:v>
                </c:pt>
                <c:pt idx="60">
                  <c:v>0.26631061320409499</c:v>
                </c:pt>
                <c:pt idx="61">
                  <c:v>0.29237489622680418</c:v>
                </c:pt>
                <c:pt idx="62">
                  <c:v>0.3186393639643752</c:v>
                </c:pt>
                <c:pt idx="63">
                  <c:v>0.34512553147047242</c:v>
                </c:pt>
                <c:pt idx="64">
                  <c:v>0.3718560893850747</c:v>
                </c:pt>
                <c:pt idx="65">
                  <c:v>0.39885506564233691</c:v>
                </c:pt>
                <c:pt idx="66">
                  <c:v>0.42614800784127838</c:v>
                </c:pt>
                <c:pt idx="67">
                  <c:v>0.45376219016987968</c:v>
                </c:pt>
                <c:pt idx="68">
                  <c:v>0.48172684958473044</c:v>
                </c:pt>
                <c:pt idx="69">
                  <c:v>0.51007345696859474</c:v>
                </c:pt>
                <c:pt idx="70">
                  <c:v>0.53883603027845006</c:v>
                </c:pt>
                <c:pt idx="71">
                  <c:v>0.56805149833898272</c:v>
                </c:pt>
                <c:pt idx="72">
                  <c:v>0.59776012604247841</c:v>
                </c:pt>
                <c:pt idx="73">
                  <c:v>0.62800601443756987</c:v>
                </c:pt>
                <c:pt idx="74">
                  <c:v>0.65883769273618775</c:v>
                </c:pt>
                <c:pt idx="75">
                  <c:v>0.69030882393303394</c:v>
                </c:pt>
                <c:pt idx="76">
                  <c:v>0.72247905192806261</c:v>
                </c:pt>
                <c:pt idx="77">
                  <c:v>0.75541502636046909</c:v>
                </c:pt>
                <c:pt idx="78">
                  <c:v>0.78919165265822189</c:v>
                </c:pt>
                <c:pt idx="79">
                  <c:v>0.82389363033855767</c:v>
                </c:pt>
                <c:pt idx="80">
                  <c:v>0.85961736424191149</c:v>
                </c:pt>
                <c:pt idx="81">
                  <c:v>0.89647336400191591</c:v>
                </c:pt>
                <c:pt idx="82">
                  <c:v>0.9345892910734801</c:v>
                </c:pt>
                <c:pt idx="83">
                  <c:v>0.97411387705930974</c:v>
                </c:pt>
                <c:pt idx="84">
                  <c:v>1.0152220332170301</c:v>
                </c:pt>
                <c:pt idx="85">
                  <c:v>1.058121617684777</c:v>
                </c:pt>
                <c:pt idx="86">
                  <c:v>1.1030625561995977</c:v>
                </c:pt>
                <c:pt idx="87">
                  <c:v>1.1503493803760083</c:v>
                </c:pt>
                <c:pt idx="88">
                  <c:v>1.2003588580308597</c:v>
                </c:pt>
                <c:pt idx="89">
                  <c:v>1.2535654384704511</c:v>
                </c:pt>
                <c:pt idx="90">
                  <c:v>1.3105791121681303</c:v>
                </c:pt>
                <c:pt idx="91">
                  <c:v>1.3722038089987258</c:v>
                </c:pt>
                <c:pt idx="92">
                  <c:v>1.4395314709384563</c:v>
                </c:pt>
                <c:pt idx="93">
                  <c:v>1.5141018876192844</c:v>
                </c:pt>
                <c:pt idx="94">
                  <c:v>1.5981931399228169</c:v>
                </c:pt>
                <c:pt idx="95">
                  <c:v>1.6953977102721358</c:v>
                </c:pt>
                <c:pt idx="96">
                  <c:v>1.8119106729525971</c:v>
                </c:pt>
                <c:pt idx="97">
                  <c:v>1.9599639845400536</c:v>
                </c:pt>
                <c:pt idx="98">
                  <c:v>2.1700903775845601</c:v>
                </c:pt>
                <c:pt idx="99">
                  <c:v>2.5758293035488999</c:v>
                </c:pt>
              </c:numCache>
            </c:numRef>
          </c:xVal>
          <c:yVal>
            <c:numRef>
              <c:f>'ЦПТ Классик'!$Y$18:$Y$117</c:f>
              <c:numCache>
                <c:formatCode>0.00</c:formatCode>
                <c:ptCount val="100"/>
                <c:pt idx="0">
                  <c:v>1.6</c:v>
                </c:pt>
                <c:pt idx="1">
                  <c:v>2.2999999999999998</c:v>
                </c:pt>
                <c:pt idx="2">
                  <c:v>2.6</c:v>
                </c:pt>
                <c:pt idx="3">
                  <c:v>2.8</c:v>
                </c:pt>
                <c:pt idx="4">
                  <c:v>2.8</c:v>
                </c:pt>
                <c:pt idx="5">
                  <c:v>2.9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3.3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3.3</c:v>
                </c:pt>
                <c:pt idx="25">
                  <c:v>3.4</c:v>
                </c:pt>
                <c:pt idx="26">
                  <c:v>3.4</c:v>
                </c:pt>
                <c:pt idx="27">
                  <c:v>3.4</c:v>
                </c:pt>
                <c:pt idx="28">
                  <c:v>3.4</c:v>
                </c:pt>
                <c:pt idx="29">
                  <c:v>3.4</c:v>
                </c:pt>
                <c:pt idx="30">
                  <c:v>3.4</c:v>
                </c:pt>
                <c:pt idx="31">
                  <c:v>3.4</c:v>
                </c:pt>
                <c:pt idx="32">
                  <c:v>3.4</c:v>
                </c:pt>
                <c:pt idx="33">
                  <c:v>3.4</c:v>
                </c:pt>
                <c:pt idx="34">
                  <c:v>3.4</c:v>
                </c:pt>
                <c:pt idx="35">
                  <c:v>3.4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3.7</c:v>
                </c:pt>
                <c:pt idx="49">
                  <c:v>3.7</c:v>
                </c:pt>
                <c:pt idx="50">
                  <c:v>3.7</c:v>
                </c:pt>
                <c:pt idx="51">
                  <c:v>3.7</c:v>
                </c:pt>
                <c:pt idx="52">
                  <c:v>3.7</c:v>
                </c:pt>
                <c:pt idx="53">
                  <c:v>3.7</c:v>
                </c:pt>
                <c:pt idx="54">
                  <c:v>3.8</c:v>
                </c:pt>
                <c:pt idx="55">
                  <c:v>3.8</c:v>
                </c:pt>
                <c:pt idx="56">
                  <c:v>3.8</c:v>
                </c:pt>
                <c:pt idx="57">
                  <c:v>3.8</c:v>
                </c:pt>
                <c:pt idx="58">
                  <c:v>3.8</c:v>
                </c:pt>
                <c:pt idx="59">
                  <c:v>3.8</c:v>
                </c:pt>
                <c:pt idx="60">
                  <c:v>3.8</c:v>
                </c:pt>
                <c:pt idx="61">
                  <c:v>3.9</c:v>
                </c:pt>
                <c:pt idx="62">
                  <c:v>3.9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3.9</c:v>
                </c:pt>
                <c:pt idx="68">
                  <c:v>3.9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4.0999999999999996</c:v>
                </c:pt>
                <c:pt idx="81">
                  <c:v>4.0999999999999996</c:v>
                </c:pt>
                <c:pt idx="82">
                  <c:v>4.0999999999999996</c:v>
                </c:pt>
                <c:pt idx="83">
                  <c:v>4.0999999999999996</c:v>
                </c:pt>
                <c:pt idx="84">
                  <c:v>4.0999999999999996</c:v>
                </c:pt>
                <c:pt idx="85">
                  <c:v>4.0999999999999996</c:v>
                </c:pt>
                <c:pt idx="86">
                  <c:v>4.0999999999999996</c:v>
                </c:pt>
                <c:pt idx="87">
                  <c:v>4.0999999999999996</c:v>
                </c:pt>
                <c:pt idx="88">
                  <c:v>4.2</c:v>
                </c:pt>
                <c:pt idx="89">
                  <c:v>4.2</c:v>
                </c:pt>
                <c:pt idx="90">
                  <c:v>4.2</c:v>
                </c:pt>
                <c:pt idx="91">
                  <c:v>4.2</c:v>
                </c:pt>
                <c:pt idx="92">
                  <c:v>4.2</c:v>
                </c:pt>
                <c:pt idx="93">
                  <c:v>4.2</c:v>
                </c:pt>
                <c:pt idx="94">
                  <c:v>4.2</c:v>
                </c:pt>
                <c:pt idx="95">
                  <c:v>4.3</c:v>
                </c:pt>
                <c:pt idx="96">
                  <c:v>4.3</c:v>
                </c:pt>
                <c:pt idx="97">
                  <c:v>4.3</c:v>
                </c:pt>
                <c:pt idx="98">
                  <c:v>4.3</c:v>
                </c:pt>
                <c:pt idx="99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73-4DEA-9052-A07FE4FF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44288"/>
        <c:axId val="142846208"/>
      </c:scatterChart>
      <c:valAx>
        <c:axId val="1428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6818252126836815"/>
              <c:y val="0.94143457067866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2846208"/>
        <c:crosses val="autoZero"/>
        <c:crossBetween val="midCat"/>
      </c:valAx>
      <c:valAx>
        <c:axId val="142846208"/>
        <c:scaling>
          <c:orientation val="minMax"/>
          <c:max val="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284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'ЦПТ Классик'!$AA$16</c:f>
          <c:strCache>
            <c:ptCount val="1"/>
            <c:pt idx="0">
              <c:v>Частотная гистограмма выборочного среднего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6625903930827E-2"/>
          <c:y val="0.13357955255593051"/>
          <c:w val="0.88597163302991333"/>
          <c:h val="0.716026246719160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'ЦПТ Классик'!$AB$17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'ЦПТ Классик'!$AA$18:$AA$34</c:f>
              <c:strCache>
                <c:ptCount val="17"/>
                <c:pt idx="0">
                  <c:v>2,05</c:v>
                </c:pt>
                <c:pt idx="1">
                  <c:v>2,25</c:v>
                </c:pt>
                <c:pt idx="2">
                  <c:v>2,45</c:v>
                </c:pt>
                <c:pt idx="3">
                  <c:v>2,65</c:v>
                </c:pt>
                <c:pt idx="4">
                  <c:v>2,85</c:v>
                </c:pt>
                <c:pt idx="5">
                  <c:v>3,05</c:v>
                </c:pt>
                <c:pt idx="6">
                  <c:v>3,25</c:v>
                </c:pt>
                <c:pt idx="7">
                  <c:v>3,45</c:v>
                </c:pt>
                <c:pt idx="8">
                  <c:v>3,65</c:v>
                </c:pt>
                <c:pt idx="9">
                  <c:v>3,85</c:v>
                </c:pt>
                <c:pt idx="10">
                  <c:v>4,05</c:v>
                </c:pt>
                <c:pt idx="11">
                  <c:v>4,25</c:v>
                </c:pt>
                <c:pt idx="12">
                  <c:v>4,45</c:v>
                </c:pt>
                <c:pt idx="13">
                  <c:v>4,65</c:v>
                </c:pt>
                <c:pt idx="14">
                  <c:v>4,85</c:v>
                </c:pt>
                <c:pt idx="15">
                  <c:v>5,05</c:v>
                </c:pt>
                <c:pt idx="16">
                  <c:v>&gt;5</c:v>
                </c:pt>
              </c:strCache>
            </c:strRef>
          </c:cat>
          <c:val>
            <c:numRef>
              <c:f>'ЦПТ Классик'!$AB$18:$AB$34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19</c:v>
                </c:pt>
                <c:pt idx="8">
                  <c:v>12</c:v>
                </c:pt>
                <c:pt idx="9">
                  <c:v>13</c:v>
                </c:pt>
                <c:pt idx="10">
                  <c:v>19</c:v>
                </c:pt>
                <c:pt idx="11">
                  <c:v>15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A-40A0-88EE-B1D9FBB2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4051584"/>
        <c:axId val="144061952"/>
      </c:barChart>
      <c:catAx>
        <c:axId val="14405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</a:p>
            </c:rich>
          </c:tx>
          <c:layout>
            <c:manualLayout>
              <c:xMode val="edge"/>
              <c:yMode val="edge"/>
              <c:x val="0.87002168207234976"/>
              <c:y val="2.157130358705161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44061952"/>
        <c:crosses val="autoZero"/>
        <c:auto val="1"/>
        <c:lblAlgn val="ctr"/>
        <c:lblOffset val="100"/>
        <c:noMultiLvlLbl val="0"/>
      </c:catAx>
      <c:valAx>
        <c:axId val="14406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5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'ЦПТ Классик'!$AD$16</c:f>
          <c:strCache>
            <c:ptCount val="1"/>
            <c:pt idx="0">
              <c:v>Частотная гистограмма наблюдения1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048257202015354"/>
          <c:y val="0.19135748031496064"/>
          <c:w val="0.83142623640871505"/>
          <c:h val="0.6582484689413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'ЦПТ Классик'!$AE$17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'ЦПТ Классик'!$AD$18:$AD$23</c:f>
              <c:strCache>
                <c:ptCount val="6"/>
                <c:pt idx="0">
                  <c:v>1,5</c:v>
                </c:pt>
                <c:pt idx="1">
                  <c:v>2,5</c:v>
                </c:pt>
                <c:pt idx="2">
                  <c:v>3,5</c:v>
                </c:pt>
                <c:pt idx="3">
                  <c:v>4,5</c:v>
                </c:pt>
                <c:pt idx="4">
                  <c:v>5,5</c:v>
                </c:pt>
                <c:pt idx="5">
                  <c:v>&gt;5,5</c:v>
                </c:pt>
              </c:strCache>
            </c:strRef>
          </c:cat>
          <c:val>
            <c:numRef>
              <c:f>'ЦПТ Классик'!$AE$18:$AE$23</c:f>
              <c:numCache>
                <c:formatCode>General</c:formatCode>
                <c:ptCount val="6"/>
                <c:pt idx="0">
                  <c:v>13</c:v>
                </c:pt>
                <c:pt idx="1">
                  <c:v>20</c:v>
                </c:pt>
                <c:pt idx="2">
                  <c:v>18</c:v>
                </c:pt>
                <c:pt idx="3">
                  <c:v>13</c:v>
                </c:pt>
                <c:pt idx="4">
                  <c:v>18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3-473D-98E4-15E3ECEB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4098816"/>
        <c:axId val="144100736"/>
      </c:barChart>
      <c:catAx>
        <c:axId val="14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</a:p>
            </c:rich>
          </c:tx>
          <c:layout>
            <c:manualLayout>
              <c:xMode val="edge"/>
              <c:yMode val="edge"/>
              <c:x val="0.87002168207234976"/>
              <c:y val="2.157130358705161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4100736"/>
        <c:crosses val="autoZero"/>
        <c:auto val="1"/>
        <c:lblAlgn val="r"/>
        <c:lblOffset val="100"/>
        <c:noMultiLvlLbl val="0"/>
      </c:catAx>
      <c:valAx>
        <c:axId val="14410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9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Задача!$E$10</c:f>
          <c:strCache>
            <c:ptCount val="1"/>
            <c:pt idx="0">
              <c:v>Нормальное распределение Выборочного среднего N(200; 6,36)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880123966197588"/>
          <c:y val="0.15981380268642889"/>
          <c:w val="0.84968858297747096"/>
          <c:h val="0.678895850093041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Задача!$B$12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spPr>
            <a:ln w="19050">
              <a:prstDash val="solid"/>
            </a:ln>
          </c:spPr>
          <c:marker>
            <c:symbol val="none"/>
          </c:marker>
          <c:xVal>
            <c:numRef>
              <c:f>Задача!$A$14:$A$28</c:f>
              <c:numCache>
                <c:formatCode>General</c:formatCode>
                <c:ptCount val="15"/>
                <c:pt idx="0">
                  <c:v>177.72613639262374</c:v>
                </c:pt>
                <c:pt idx="1">
                  <c:v>180.9081169079632</c:v>
                </c:pt>
                <c:pt idx="2">
                  <c:v>184.09009742330267</c:v>
                </c:pt>
                <c:pt idx="3">
                  <c:v>187.27207793864213</c:v>
                </c:pt>
                <c:pt idx="4">
                  <c:v>190.45405845398159</c:v>
                </c:pt>
                <c:pt idx="5">
                  <c:v>193.63603896932105</c:v>
                </c:pt>
                <c:pt idx="6">
                  <c:v>196.81801948466051</c:v>
                </c:pt>
                <c:pt idx="7">
                  <c:v>199.99999999999997</c:v>
                </c:pt>
                <c:pt idx="8">
                  <c:v>203.18198051533943</c:v>
                </c:pt>
                <c:pt idx="9">
                  <c:v>206.36396103067889</c:v>
                </c:pt>
                <c:pt idx="10">
                  <c:v>209.54594154601835</c:v>
                </c:pt>
                <c:pt idx="11">
                  <c:v>212.72792206135782</c:v>
                </c:pt>
                <c:pt idx="12">
                  <c:v>215.90990257669728</c:v>
                </c:pt>
                <c:pt idx="13">
                  <c:v>219.09188309203674</c:v>
                </c:pt>
                <c:pt idx="14">
                  <c:v>222.2738636073762</c:v>
                </c:pt>
              </c:numCache>
            </c:numRef>
          </c:xVal>
          <c:yVal>
            <c:numRef>
              <c:f>Задача!$B$14:$B$28</c:f>
              <c:numCache>
                <c:formatCode>General</c:formatCode>
                <c:ptCount val="15"/>
                <c:pt idx="0">
                  <c:v>1.3712885588689028E-4</c:v>
                </c:pt>
                <c:pt idx="1">
                  <c:v>6.9639779228270664E-4</c:v>
                </c:pt>
                <c:pt idx="2">
                  <c:v>2.7543066981506126E-3</c:v>
                </c:pt>
                <c:pt idx="3">
                  <c:v>8.4838618987313069E-3</c:v>
                </c:pt>
                <c:pt idx="4">
                  <c:v>2.0351726706295339E-2</c:v>
                </c:pt>
                <c:pt idx="5">
                  <c:v>3.8022031145801709E-2</c:v>
                </c:pt>
                <c:pt idx="6">
                  <c:v>5.5321728883487423E-2</c:v>
                </c:pt>
                <c:pt idx="7">
                  <c:v>6.2687731505306252E-2</c:v>
                </c:pt>
                <c:pt idx="8">
                  <c:v>5.5321728883487672E-2</c:v>
                </c:pt>
                <c:pt idx="9">
                  <c:v>3.8022031145802042E-2</c:v>
                </c:pt>
                <c:pt idx="10">
                  <c:v>2.0351726706295606E-2</c:v>
                </c:pt>
                <c:pt idx="11">
                  <c:v>8.4838618987314561E-3</c:v>
                </c:pt>
                <c:pt idx="12">
                  <c:v>2.7543066981506733E-3</c:v>
                </c:pt>
                <c:pt idx="13">
                  <c:v>6.9639779228272529E-4</c:v>
                </c:pt>
                <c:pt idx="14">
                  <c:v>1.3712885588689451E-4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D6-4788-98F7-16CAD9939EAC}"/>
            </c:ext>
          </c:extLst>
        </c:ser>
        <c:ser>
          <c:idx val="1"/>
          <c:order val="1"/>
          <c:tx>
            <c:strRef>
              <c:f>Задача!$D$12</c:f>
              <c:strCache>
                <c:ptCount val="1"/>
                <c:pt idx="0">
                  <c:v>Среднее</c:v>
                </c:pt>
              </c:strCache>
            </c:strRef>
          </c:tx>
          <c:spPr>
            <a:ln w="19050">
              <a:prstDash val="dash"/>
            </a:ln>
          </c:spPr>
          <c:marker>
            <c:symbol val="none"/>
          </c:marker>
          <c:xVal>
            <c:numRef>
              <c:f>Задача!$D$14:$D$15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Задача!$E$14:$E$15</c:f>
              <c:numCache>
                <c:formatCode>General</c:formatCode>
                <c:ptCount val="2"/>
                <c:pt idx="0">
                  <c:v>0</c:v>
                </c:pt>
                <c:pt idx="1">
                  <c:v>6.2687731505306252E-2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D6-4788-98F7-16CAD9939EAC}"/>
            </c:ext>
          </c:extLst>
        </c:ser>
        <c:ser>
          <c:idx val="2"/>
          <c:order val="2"/>
          <c:tx>
            <c:strRef>
              <c:f>Задача!$D$17</c:f>
              <c:strCache>
                <c:ptCount val="1"/>
                <c:pt idx="0">
                  <c:v>Граница среднего выборки</c:v>
                </c:pt>
              </c:strCache>
            </c:strRef>
          </c:tx>
          <c:marker>
            <c:symbol val="none"/>
          </c:marker>
          <c:xVal>
            <c:numRef>
              <c:f>Задача!$D$19:$D$20</c:f>
              <c:numCache>
                <c:formatCode>General</c:formatCode>
                <c:ptCount val="2"/>
                <c:pt idx="0">
                  <c:v>190</c:v>
                </c:pt>
                <c:pt idx="1">
                  <c:v>190</c:v>
                </c:pt>
              </c:numCache>
            </c:numRef>
          </c:xVal>
          <c:yVal>
            <c:numRef>
              <c:f>Задача!$E$19:$E$20</c:f>
              <c:numCache>
                <c:formatCode>General</c:formatCode>
                <c:ptCount val="2"/>
                <c:pt idx="0">
                  <c:v>0</c:v>
                </c:pt>
                <c:pt idx="1">
                  <c:v>2.0351726706295339E-2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D6-4788-98F7-16CAD993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05184"/>
        <c:axId val="143007104"/>
      </c:scatterChart>
      <c:valAx>
        <c:axId val="143005184"/>
        <c:scaling>
          <c:orientation val="minMax"/>
          <c:min val="170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3007104"/>
        <c:crosses val="autoZero"/>
        <c:crossBetween val="midCat"/>
      </c:valAx>
      <c:valAx>
        <c:axId val="1430071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005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/>
            </a:pPr>
            <a:r>
              <a:rPr lang="ru-RU" sz="1050"/>
              <a:t>График проверки распределения на нормальность</a:t>
            </a:r>
          </a:p>
        </c:rich>
      </c:tx>
      <c:layout>
        <c:manualLayout>
          <c:xMode val="edge"/>
          <c:yMode val="edge"/>
          <c:x val="0.20335495186071575"/>
          <c:y val="2.46984543598716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72594050743659E-2"/>
          <c:y val="0.19712658994548757"/>
          <c:w val="0.93379647856517933"/>
          <c:h val="0.717272763981425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'ЦПТ Альтернатива'!$H$19</c:f>
              <c:strCache>
                <c:ptCount val="1"/>
                <c:pt idx="0">
                  <c:v>Среднее (сортировка)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spPr>
              <a:ln>
                <a:solidFill>
                  <a:schemeClr val="tx2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3.7485415537632696E-2"/>
                  <c:y val="-6.5631204885737149E-2"/>
                </c:manualLayout>
              </c:layout>
              <c:numFmt formatCode="General" sourceLinked="0"/>
            </c:trendlineLbl>
          </c:trendline>
          <c:xVal>
            <c:numRef>
              <c:f>'ЦПТ Альтернатива'!$G$20:$G$119</c:f>
              <c:numCache>
                <c:formatCode>General</c:formatCode>
                <c:ptCount val="100"/>
                <c:pt idx="0">
                  <c:v>-2.5758293035488999</c:v>
                </c:pt>
                <c:pt idx="1">
                  <c:v>-2.1700903775845601</c:v>
                </c:pt>
                <c:pt idx="2">
                  <c:v>-1.9599639845400538</c:v>
                </c:pt>
                <c:pt idx="3">
                  <c:v>-1.8119106729525978</c:v>
                </c:pt>
                <c:pt idx="4">
                  <c:v>-1.6953977102721358</c:v>
                </c:pt>
                <c:pt idx="5">
                  <c:v>-1.5981931399228173</c:v>
                </c:pt>
                <c:pt idx="6">
                  <c:v>-1.5141018876192833</c:v>
                </c:pt>
                <c:pt idx="7">
                  <c:v>-1.4395314709384572</c:v>
                </c:pt>
                <c:pt idx="8">
                  <c:v>-1.3722038089987272</c:v>
                </c:pt>
                <c:pt idx="9">
                  <c:v>-1.3105791121681303</c:v>
                </c:pt>
                <c:pt idx="10">
                  <c:v>-1.2535654384704511</c:v>
                </c:pt>
                <c:pt idx="11">
                  <c:v>-1.2003588580308597</c:v>
                </c:pt>
                <c:pt idx="12">
                  <c:v>-1.1503493803760083</c:v>
                </c:pt>
                <c:pt idx="13">
                  <c:v>-1.1030625561995977</c:v>
                </c:pt>
                <c:pt idx="14">
                  <c:v>-1.058121617684777</c:v>
                </c:pt>
                <c:pt idx="15">
                  <c:v>-1.0152220332170301</c:v>
                </c:pt>
                <c:pt idx="16">
                  <c:v>-0.97411387705930974</c:v>
                </c:pt>
                <c:pt idx="17">
                  <c:v>-0.93458929107347943</c:v>
                </c:pt>
                <c:pt idx="18">
                  <c:v>-0.89647336400191613</c:v>
                </c:pt>
                <c:pt idx="19">
                  <c:v>-0.85961736424191304</c:v>
                </c:pt>
                <c:pt idx="20">
                  <c:v>-0.82389363033855767</c:v>
                </c:pt>
                <c:pt idx="21">
                  <c:v>-0.78919165265822189</c:v>
                </c:pt>
                <c:pt idx="22">
                  <c:v>-0.75541502636046909</c:v>
                </c:pt>
                <c:pt idx="23">
                  <c:v>-0.72247905192806261</c:v>
                </c:pt>
                <c:pt idx="24">
                  <c:v>-0.69030882393303394</c:v>
                </c:pt>
                <c:pt idx="25">
                  <c:v>-0.65883769273618775</c:v>
                </c:pt>
                <c:pt idx="26">
                  <c:v>-0.62800601443756987</c:v>
                </c:pt>
                <c:pt idx="27">
                  <c:v>-0.59776012604247841</c:v>
                </c:pt>
                <c:pt idx="28">
                  <c:v>-0.56805149833898283</c:v>
                </c:pt>
                <c:pt idx="29">
                  <c:v>-0.5388360302784504</c:v>
                </c:pt>
                <c:pt idx="30">
                  <c:v>-0.51007345696859485</c:v>
                </c:pt>
                <c:pt idx="31">
                  <c:v>-0.48172684958473044</c:v>
                </c:pt>
                <c:pt idx="32">
                  <c:v>-0.45376219016987951</c:v>
                </c:pt>
                <c:pt idx="33">
                  <c:v>-0.42614800784127821</c:v>
                </c:pt>
                <c:pt idx="34">
                  <c:v>-0.39885506564233691</c:v>
                </c:pt>
                <c:pt idx="35">
                  <c:v>-0.3718560893850747</c:v>
                </c:pt>
                <c:pt idx="36">
                  <c:v>-0.34512553147047242</c:v>
                </c:pt>
                <c:pt idx="37">
                  <c:v>-0.3186393639643752</c:v>
                </c:pt>
                <c:pt idx="38">
                  <c:v>-0.29237489622680418</c:v>
                </c:pt>
                <c:pt idx="39">
                  <c:v>-0.26631061320409499</c:v>
                </c:pt>
                <c:pt idx="40">
                  <c:v>-0.2404260311423079</c:v>
                </c:pt>
                <c:pt idx="41">
                  <c:v>-0.21470156800174456</c:v>
                </c:pt>
                <c:pt idx="42">
                  <c:v>-0.18911842627279254</c:v>
                </c:pt>
                <c:pt idx="43">
                  <c:v>-0.16365848623314128</c:v>
                </c:pt>
                <c:pt idx="44">
                  <c:v>-0.1383042079614045</c:v>
                </c:pt>
                <c:pt idx="45">
                  <c:v>-0.11303854064456513</c:v>
                </c:pt>
                <c:pt idx="46">
                  <c:v>-8.7844837895871677E-2</c:v>
                </c:pt>
                <c:pt idx="47">
                  <c:v>-6.2706777943213846E-2</c:v>
                </c:pt>
                <c:pt idx="48">
                  <c:v>-3.7608287661255936E-2</c:v>
                </c:pt>
                <c:pt idx="49">
                  <c:v>-1.2533469508069276E-2</c:v>
                </c:pt>
                <c:pt idx="50">
                  <c:v>1.2533469508069276E-2</c:v>
                </c:pt>
                <c:pt idx="51">
                  <c:v>3.7608287661255936E-2</c:v>
                </c:pt>
                <c:pt idx="52">
                  <c:v>6.2706777943213846E-2</c:v>
                </c:pt>
                <c:pt idx="53">
                  <c:v>8.7844837895871816E-2</c:v>
                </c:pt>
                <c:pt idx="54">
                  <c:v>0.11303854064456527</c:v>
                </c:pt>
                <c:pt idx="55">
                  <c:v>0.13830420796140466</c:v>
                </c:pt>
                <c:pt idx="56">
                  <c:v>0.16365848623314114</c:v>
                </c:pt>
                <c:pt idx="57">
                  <c:v>0.18911842627279243</c:v>
                </c:pt>
                <c:pt idx="58">
                  <c:v>0.21470156800174439</c:v>
                </c:pt>
                <c:pt idx="59">
                  <c:v>0.2404260311423079</c:v>
                </c:pt>
                <c:pt idx="60">
                  <c:v>0.26631061320409499</c:v>
                </c:pt>
                <c:pt idx="61">
                  <c:v>0.29237489622680418</c:v>
                </c:pt>
                <c:pt idx="62">
                  <c:v>0.3186393639643752</c:v>
                </c:pt>
                <c:pt idx="63">
                  <c:v>0.34512553147047242</c:v>
                </c:pt>
                <c:pt idx="64">
                  <c:v>0.3718560893850747</c:v>
                </c:pt>
                <c:pt idx="65">
                  <c:v>0.39885506564233691</c:v>
                </c:pt>
                <c:pt idx="66">
                  <c:v>0.42614800784127838</c:v>
                </c:pt>
                <c:pt idx="67">
                  <c:v>0.45376219016987968</c:v>
                </c:pt>
                <c:pt idx="68">
                  <c:v>0.48172684958473044</c:v>
                </c:pt>
                <c:pt idx="69">
                  <c:v>0.51007345696859474</c:v>
                </c:pt>
                <c:pt idx="70">
                  <c:v>0.53883603027845006</c:v>
                </c:pt>
                <c:pt idx="71">
                  <c:v>0.56805149833898272</c:v>
                </c:pt>
                <c:pt idx="72">
                  <c:v>0.59776012604247841</c:v>
                </c:pt>
                <c:pt idx="73">
                  <c:v>0.62800601443756987</c:v>
                </c:pt>
                <c:pt idx="74">
                  <c:v>0.65883769273618775</c:v>
                </c:pt>
                <c:pt idx="75">
                  <c:v>0.69030882393303394</c:v>
                </c:pt>
                <c:pt idx="76">
                  <c:v>0.72247905192806261</c:v>
                </c:pt>
                <c:pt idx="77">
                  <c:v>0.75541502636046909</c:v>
                </c:pt>
                <c:pt idx="78">
                  <c:v>0.78919165265822189</c:v>
                </c:pt>
                <c:pt idx="79">
                  <c:v>0.82389363033855767</c:v>
                </c:pt>
                <c:pt idx="80">
                  <c:v>0.85961736424191149</c:v>
                </c:pt>
                <c:pt idx="81">
                  <c:v>0.89647336400191591</c:v>
                </c:pt>
                <c:pt idx="82">
                  <c:v>0.9345892910734801</c:v>
                </c:pt>
                <c:pt idx="83">
                  <c:v>0.97411387705930974</c:v>
                </c:pt>
                <c:pt idx="84">
                  <c:v>1.0152220332170301</c:v>
                </c:pt>
                <c:pt idx="85">
                  <c:v>1.058121617684777</c:v>
                </c:pt>
                <c:pt idx="86">
                  <c:v>1.1030625561995977</c:v>
                </c:pt>
                <c:pt idx="87">
                  <c:v>1.1503493803760083</c:v>
                </c:pt>
                <c:pt idx="88">
                  <c:v>1.2003588580308597</c:v>
                </c:pt>
                <c:pt idx="89">
                  <c:v>1.2535654384704511</c:v>
                </c:pt>
                <c:pt idx="90">
                  <c:v>1.3105791121681303</c:v>
                </c:pt>
                <c:pt idx="91">
                  <c:v>1.3722038089987258</c:v>
                </c:pt>
                <c:pt idx="92">
                  <c:v>1.4395314709384563</c:v>
                </c:pt>
                <c:pt idx="93">
                  <c:v>1.5141018876192844</c:v>
                </c:pt>
                <c:pt idx="94">
                  <c:v>1.5981931399228169</c:v>
                </c:pt>
                <c:pt idx="95">
                  <c:v>1.6953977102721358</c:v>
                </c:pt>
                <c:pt idx="96">
                  <c:v>1.8119106729525971</c:v>
                </c:pt>
                <c:pt idx="97">
                  <c:v>1.9599639845400536</c:v>
                </c:pt>
                <c:pt idx="98">
                  <c:v>2.1700903775845601</c:v>
                </c:pt>
                <c:pt idx="99">
                  <c:v>2.5758293035488999</c:v>
                </c:pt>
              </c:numCache>
            </c:numRef>
          </c:xVal>
          <c:yVal>
            <c:numRef>
              <c:f>'ЦПТ Альтернатива'!$H$20:$H$119</c:f>
              <c:numCache>
                <c:formatCode>0.00</c:formatCode>
                <c:ptCount val="100"/>
                <c:pt idx="0">
                  <c:v>-2.2073147127588491</c:v>
                </c:pt>
                <c:pt idx="1">
                  <c:v>-2.1293630234461158</c:v>
                </c:pt>
                <c:pt idx="2">
                  <c:v>-2.1073867165129401</c:v>
                </c:pt>
                <c:pt idx="3">
                  <c:v>-1.9293221305775492</c:v>
                </c:pt>
                <c:pt idx="4">
                  <c:v>-1.7834688075428107</c:v>
                </c:pt>
                <c:pt idx="5">
                  <c:v>-1.6684117733314467</c:v>
                </c:pt>
                <c:pt idx="6">
                  <c:v>-1.6406621767165499</c:v>
                </c:pt>
                <c:pt idx="7">
                  <c:v>-1.3806867796671543</c:v>
                </c:pt>
                <c:pt idx="8">
                  <c:v>-1.3634209788129199</c:v>
                </c:pt>
                <c:pt idx="9">
                  <c:v>-1.2635744679932768</c:v>
                </c:pt>
                <c:pt idx="10">
                  <c:v>-1.2612347463851745</c:v>
                </c:pt>
                <c:pt idx="11">
                  <c:v>-1.2497523796009355</c:v>
                </c:pt>
                <c:pt idx="12">
                  <c:v>-1.1996977800612221</c:v>
                </c:pt>
                <c:pt idx="13">
                  <c:v>-1.1562147311376381</c:v>
                </c:pt>
                <c:pt idx="14">
                  <c:v>-1.1172837585347974</c:v>
                </c:pt>
                <c:pt idx="15">
                  <c:v>-1.1041540895298581</c:v>
                </c:pt>
                <c:pt idx="16">
                  <c:v>-1.0549350655266667</c:v>
                </c:pt>
                <c:pt idx="17">
                  <c:v>-0.99742420896893458</c:v>
                </c:pt>
                <c:pt idx="18">
                  <c:v>-0.9952518581873544</c:v>
                </c:pt>
                <c:pt idx="19">
                  <c:v>-0.8466406633598299</c:v>
                </c:pt>
                <c:pt idx="20">
                  <c:v>-0.83776551742173189</c:v>
                </c:pt>
                <c:pt idx="21">
                  <c:v>-0.83628586451328824</c:v>
                </c:pt>
                <c:pt idx="22">
                  <c:v>-0.82595007649586649</c:v>
                </c:pt>
                <c:pt idx="23">
                  <c:v>-0.81328256292696044</c:v>
                </c:pt>
                <c:pt idx="24">
                  <c:v>-0.8088219208829156</c:v>
                </c:pt>
                <c:pt idx="25">
                  <c:v>-0.79613537139560975</c:v>
                </c:pt>
                <c:pt idx="26">
                  <c:v>-0.78436762559898543</c:v>
                </c:pt>
                <c:pt idx="27">
                  <c:v>-0.77127994237564312</c:v>
                </c:pt>
                <c:pt idx="28">
                  <c:v>-0.76992238601666196</c:v>
                </c:pt>
                <c:pt idx="29">
                  <c:v>-0.76952082561253787</c:v>
                </c:pt>
                <c:pt idx="30">
                  <c:v>-0.76046030060654346</c:v>
                </c:pt>
                <c:pt idx="31">
                  <c:v>-0.75973863460061875</c:v>
                </c:pt>
                <c:pt idx="32">
                  <c:v>-0.73755545693498292</c:v>
                </c:pt>
                <c:pt idx="33">
                  <c:v>-0.71205748993448204</c:v>
                </c:pt>
                <c:pt idx="34">
                  <c:v>-0.62285088374854913</c:v>
                </c:pt>
                <c:pt idx="35">
                  <c:v>-0.62136642577023682</c:v>
                </c:pt>
                <c:pt idx="36">
                  <c:v>-0.53672900640544163</c:v>
                </c:pt>
                <c:pt idx="37">
                  <c:v>-0.51109834704296475</c:v>
                </c:pt>
                <c:pt idx="38">
                  <c:v>-0.50884061177593176</c:v>
                </c:pt>
                <c:pt idx="39">
                  <c:v>-0.50811638371115542</c:v>
                </c:pt>
                <c:pt idx="40">
                  <c:v>-0.49658374907296787</c:v>
                </c:pt>
                <c:pt idx="41">
                  <c:v>-0.47108889247296148</c:v>
                </c:pt>
                <c:pt idx="42">
                  <c:v>-0.46428183974201143</c:v>
                </c:pt>
                <c:pt idx="43">
                  <c:v>-0.42510518481611986</c:v>
                </c:pt>
                <c:pt idx="44">
                  <c:v>-0.3984529848882401</c:v>
                </c:pt>
                <c:pt idx="45">
                  <c:v>-0.33377061943376846</c:v>
                </c:pt>
                <c:pt idx="46">
                  <c:v>-0.32956315462762198</c:v>
                </c:pt>
                <c:pt idx="47">
                  <c:v>-0.26944130696310853</c:v>
                </c:pt>
                <c:pt idx="48">
                  <c:v>-0.2596250563253405</c:v>
                </c:pt>
                <c:pt idx="49">
                  <c:v>-0.21368738591033129</c:v>
                </c:pt>
                <c:pt idx="50">
                  <c:v>-0.17323113413780211</c:v>
                </c:pt>
                <c:pt idx="51">
                  <c:v>-0.15034500192773304</c:v>
                </c:pt>
                <c:pt idx="52">
                  <c:v>-0.13855800086485079</c:v>
                </c:pt>
                <c:pt idx="53">
                  <c:v>-0.11821773739274265</c:v>
                </c:pt>
                <c:pt idx="54">
                  <c:v>-8.4973875019067308E-2</c:v>
                </c:pt>
                <c:pt idx="55">
                  <c:v>-7.6744176833257668E-2</c:v>
                </c:pt>
                <c:pt idx="56">
                  <c:v>-6.4479262477620689E-2</c:v>
                </c:pt>
                <c:pt idx="57">
                  <c:v>-9.578981813900626E-3</c:v>
                </c:pt>
                <c:pt idx="58">
                  <c:v>7.0687066482017141E-2</c:v>
                </c:pt>
                <c:pt idx="59">
                  <c:v>0.13692847497689958</c:v>
                </c:pt>
                <c:pt idx="60">
                  <c:v>0.17661789173476022</c:v>
                </c:pt>
                <c:pt idx="61">
                  <c:v>0.20154908651324613</c:v>
                </c:pt>
                <c:pt idx="62">
                  <c:v>0.23559537432968355</c:v>
                </c:pt>
                <c:pt idx="63">
                  <c:v>0.26824346393967213</c:v>
                </c:pt>
                <c:pt idx="64">
                  <c:v>0.27073000877471287</c:v>
                </c:pt>
                <c:pt idx="65">
                  <c:v>0.29620067964713725</c:v>
                </c:pt>
                <c:pt idx="66">
                  <c:v>0.33569019628535257</c:v>
                </c:pt>
                <c:pt idx="67">
                  <c:v>0.37008737956786403</c:v>
                </c:pt>
                <c:pt idx="68">
                  <c:v>0.37937845358418071</c:v>
                </c:pt>
                <c:pt idx="69">
                  <c:v>0.40559191054495231</c:v>
                </c:pt>
                <c:pt idx="70">
                  <c:v>0.46155853375895223</c:v>
                </c:pt>
                <c:pt idx="71">
                  <c:v>0.49145860149533666</c:v>
                </c:pt>
                <c:pt idx="72">
                  <c:v>0.5649297027090362</c:v>
                </c:pt>
                <c:pt idx="73">
                  <c:v>0.61678930538270327</c:v>
                </c:pt>
                <c:pt idx="74">
                  <c:v>0.64428095286163367</c:v>
                </c:pt>
                <c:pt idx="75">
                  <c:v>0.6655790314003005</c:v>
                </c:pt>
                <c:pt idx="76">
                  <c:v>0.6719122850365381</c:v>
                </c:pt>
                <c:pt idx="77">
                  <c:v>0.67342955410708283</c:v>
                </c:pt>
                <c:pt idx="78">
                  <c:v>0.69007450701130346</c:v>
                </c:pt>
                <c:pt idx="79">
                  <c:v>0.71722680589558785</c:v>
                </c:pt>
                <c:pt idx="80">
                  <c:v>0.74120411835150712</c:v>
                </c:pt>
                <c:pt idx="81">
                  <c:v>0.90258158592093973</c:v>
                </c:pt>
                <c:pt idx="82">
                  <c:v>1.0125687885354697</c:v>
                </c:pt>
                <c:pt idx="83">
                  <c:v>1.0819644610343497</c:v>
                </c:pt>
                <c:pt idx="84">
                  <c:v>1.1176570031680737</c:v>
                </c:pt>
                <c:pt idx="85">
                  <c:v>1.1509725853023016</c:v>
                </c:pt>
                <c:pt idx="86">
                  <c:v>1.2000125468491012</c:v>
                </c:pt>
                <c:pt idx="87">
                  <c:v>1.2333146208946022</c:v>
                </c:pt>
                <c:pt idx="88">
                  <c:v>1.2335700943114822</c:v>
                </c:pt>
                <c:pt idx="89">
                  <c:v>1.2396287384336955</c:v>
                </c:pt>
                <c:pt idx="90">
                  <c:v>1.3398269921290558</c:v>
                </c:pt>
                <c:pt idx="91">
                  <c:v>1.5650495186950057</c:v>
                </c:pt>
                <c:pt idx="92">
                  <c:v>1.58337850608791</c:v>
                </c:pt>
                <c:pt idx="93">
                  <c:v>1.5929576901392561</c:v>
                </c:pt>
                <c:pt idx="94">
                  <c:v>1.6178988657645337</c:v>
                </c:pt>
                <c:pt idx="95">
                  <c:v>1.6362566268089129</c:v>
                </c:pt>
                <c:pt idx="96">
                  <c:v>1.669133773478759</c:v>
                </c:pt>
                <c:pt idx="97">
                  <c:v>1.7330879059888074</c:v>
                </c:pt>
                <c:pt idx="98">
                  <c:v>2.1690750265258085</c:v>
                </c:pt>
                <c:pt idx="99">
                  <c:v>2.3577292710056224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A6-4197-9179-6A99F4F47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78496"/>
        <c:axId val="144392960"/>
      </c:scatterChart>
      <c:valAx>
        <c:axId val="14437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408988956823088"/>
              <c:y val="0.941434668492525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4392960"/>
        <c:crosses val="autoZero"/>
        <c:crossBetween val="midCat"/>
      </c:valAx>
      <c:valAx>
        <c:axId val="144392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378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ru-RU"/>
              <a:t>График проверки распределения на нормальность</a:t>
            </a:r>
          </a:p>
        </c:rich>
      </c:tx>
      <c:layout>
        <c:manualLayout>
          <c:xMode val="edge"/>
          <c:yMode val="edge"/>
          <c:x val="0.2281035984191071"/>
          <c:y val="2.84021580635753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72594050743659E-2"/>
          <c:y val="0.20225479507369268"/>
          <c:w val="0.93379647856517933"/>
          <c:h val="0.704024631536442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'ЦПТ Альтернатива'!$X$19</c:f>
              <c:strCache>
                <c:ptCount val="1"/>
                <c:pt idx="0">
                  <c:v>Среднее (сортировка)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spPr>
              <a:ln>
                <a:solidFill>
                  <a:schemeClr val="tx2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7.8724767837755213E-2"/>
                  <c:y val="0.1295898276645038"/>
                </c:manualLayout>
              </c:layout>
              <c:numFmt formatCode="General" sourceLinked="0"/>
            </c:trendlineLbl>
          </c:trendline>
          <c:xVal>
            <c:numRef>
              <c:f>'ЦПТ Альтернатива'!$W$20:$W$119</c:f>
              <c:numCache>
                <c:formatCode>General</c:formatCode>
                <c:ptCount val="100"/>
                <c:pt idx="0">
                  <c:v>-2.5758293035488999</c:v>
                </c:pt>
                <c:pt idx="1">
                  <c:v>-2.1700903775845601</c:v>
                </c:pt>
                <c:pt idx="2">
                  <c:v>-1.9599639845400538</c:v>
                </c:pt>
                <c:pt idx="3">
                  <c:v>-1.8119106729525978</c:v>
                </c:pt>
                <c:pt idx="4">
                  <c:v>-1.6953977102721358</c:v>
                </c:pt>
                <c:pt idx="5">
                  <c:v>-1.5981931399228173</c:v>
                </c:pt>
                <c:pt idx="6">
                  <c:v>-1.5141018876192833</c:v>
                </c:pt>
                <c:pt idx="7">
                  <c:v>-1.4395314709384572</c:v>
                </c:pt>
                <c:pt idx="8">
                  <c:v>-1.3722038089987272</c:v>
                </c:pt>
                <c:pt idx="9">
                  <c:v>-1.3105791121681303</c:v>
                </c:pt>
                <c:pt idx="10">
                  <c:v>-1.2535654384704511</c:v>
                </c:pt>
                <c:pt idx="11">
                  <c:v>-1.2003588580308597</c:v>
                </c:pt>
                <c:pt idx="12">
                  <c:v>-1.1503493803760083</c:v>
                </c:pt>
                <c:pt idx="13">
                  <c:v>-1.1030625561995977</c:v>
                </c:pt>
                <c:pt idx="14">
                  <c:v>-1.058121617684777</c:v>
                </c:pt>
                <c:pt idx="15">
                  <c:v>-1.0152220332170301</c:v>
                </c:pt>
                <c:pt idx="16">
                  <c:v>-0.97411387705930974</c:v>
                </c:pt>
                <c:pt idx="17">
                  <c:v>-0.93458929107347943</c:v>
                </c:pt>
                <c:pt idx="18">
                  <c:v>-0.89647336400191613</c:v>
                </c:pt>
                <c:pt idx="19">
                  <c:v>-0.85961736424191304</c:v>
                </c:pt>
                <c:pt idx="20">
                  <c:v>-0.82389363033855767</c:v>
                </c:pt>
                <c:pt idx="21">
                  <c:v>-0.78919165265822189</c:v>
                </c:pt>
                <c:pt idx="22">
                  <c:v>-0.75541502636046909</c:v>
                </c:pt>
                <c:pt idx="23">
                  <c:v>-0.72247905192806261</c:v>
                </c:pt>
                <c:pt idx="24">
                  <c:v>-0.69030882393303394</c:v>
                </c:pt>
                <c:pt idx="25">
                  <c:v>-0.65883769273618775</c:v>
                </c:pt>
                <c:pt idx="26">
                  <c:v>-0.62800601443756987</c:v>
                </c:pt>
                <c:pt idx="27">
                  <c:v>-0.59776012604247841</c:v>
                </c:pt>
                <c:pt idx="28">
                  <c:v>-0.56805149833898283</c:v>
                </c:pt>
                <c:pt idx="29">
                  <c:v>-0.5388360302784504</c:v>
                </c:pt>
                <c:pt idx="30">
                  <c:v>-0.51007345696859485</c:v>
                </c:pt>
                <c:pt idx="31">
                  <c:v>-0.48172684958473044</c:v>
                </c:pt>
                <c:pt idx="32">
                  <c:v>-0.45376219016987951</c:v>
                </c:pt>
                <c:pt idx="33">
                  <c:v>-0.42614800784127821</c:v>
                </c:pt>
                <c:pt idx="34">
                  <c:v>-0.39885506564233691</c:v>
                </c:pt>
                <c:pt idx="35">
                  <c:v>-0.3718560893850747</c:v>
                </c:pt>
                <c:pt idx="36">
                  <c:v>-0.34512553147047242</c:v>
                </c:pt>
                <c:pt idx="37">
                  <c:v>-0.3186393639643752</c:v>
                </c:pt>
                <c:pt idx="38">
                  <c:v>-0.29237489622680418</c:v>
                </c:pt>
                <c:pt idx="39">
                  <c:v>-0.26631061320409499</c:v>
                </c:pt>
                <c:pt idx="40">
                  <c:v>-0.2404260311423079</c:v>
                </c:pt>
                <c:pt idx="41">
                  <c:v>-0.21470156800174456</c:v>
                </c:pt>
                <c:pt idx="42">
                  <c:v>-0.18911842627279254</c:v>
                </c:pt>
                <c:pt idx="43">
                  <c:v>-0.16365848623314128</c:v>
                </c:pt>
                <c:pt idx="44">
                  <c:v>-0.1383042079614045</c:v>
                </c:pt>
                <c:pt idx="45">
                  <c:v>-0.11303854064456513</c:v>
                </c:pt>
                <c:pt idx="46">
                  <c:v>-8.7844837895871677E-2</c:v>
                </c:pt>
                <c:pt idx="47">
                  <c:v>-6.2706777943213846E-2</c:v>
                </c:pt>
                <c:pt idx="48">
                  <c:v>-3.7608287661255936E-2</c:v>
                </c:pt>
                <c:pt idx="49">
                  <c:v>-1.2533469508069276E-2</c:v>
                </c:pt>
                <c:pt idx="50">
                  <c:v>1.2533469508069276E-2</c:v>
                </c:pt>
                <c:pt idx="51">
                  <c:v>3.7608287661255936E-2</c:v>
                </c:pt>
                <c:pt idx="52">
                  <c:v>6.2706777943213846E-2</c:v>
                </c:pt>
                <c:pt idx="53">
                  <c:v>8.7844837895871816E-2</c:v>
                </c:pt>
                <c:pt idx="54">
                  <c:v>0.11303854064456527</c:v>
                </c:pt>
                <c:pt idx="55">
                  <c:v>0.13830420796140466</c:v>
                </c:pt>
                <c:pt idx="56">
                  <c:v>0.16365848623314114</c:v>
                </c:pt>
                <c:pt idx="57">
                  <c:v>0.18911842627279243</c:v>
                </c:pt>
                <c:pt idx="58">
                  <c:v>0.21470156800174439</c:v>
                </c:pt>
                <c:pt idx="59">
                  <c:v>0.2404260311423079</c:v>
                </c:pt>
                <c:pt idx="60">
                  <c:v>0.26631061320409499</c:v>
                </c:pt>
                <c:pt idx="61">
                  <c:v>0.29237489622680418</c:v>
                </c:pt>
                <c:pt idx="62">
                  <c:v>0.3186393639643752</c:v>
                </c:pt>
                <c:pt idx="63">
                  <c:v>0.34512553147047242</c:v>
                </c:pt>
                <c:pt idx="64">
                  <c:v>0.3718560893850747</c:v>
                </c:pt>
                <c:pt idx="65">
                  <c:v>0.39885506564233691</c:v>
                </c:pt>
                <c:pt idx="66">
                  <c:v>0.42614800784127838</c:v>
                </c:pt>
                <c:pt idx="67">
                  <c:v>0.45376219016987968</c:v>
                </c:pt>
                <c:pt idx="68">
                  <c:v>0.48172684958473044</c:v>
                </c:pt>
                <c:pt idx="69">
                  <c:v>0.51007345696859474</c:v>
                </c:pt>
                <c:pt idx="70">
                  <c:v>0.53883603027845006</c:v>
                </c:pt>
                <c:pt idx="71">
                  <c:v>0.56805149833898272</c:v>
                </c:pt>
                <c:pt idx="72">
                  <c:v>0.59776012604247841</c:v>
                </c:pt>
                <c:pt idx="73">
                  <c:v>0.62800601443756987</c:v>
                </c:pt>
                <c:pt idx="74">
                  <c:v>0.65883769273618775</c:v>
                </c:pt>
                <c:pt idx="75">
                  <c:v>0.69030882393303394</c:v>
                </c:pt>
                <c:pt idx="76">
                  <c:v>0.72247905192806261</c:v>
                </c:pt>
                <c:pt idx="77">
                  <c:v>0.75541502636046909</c:v>
                </c:pt>
                <c:pt idx="78">
                  <c:v>0.78919165265822189</c:v>
                </c:pt>
                <c:pt idx="79">
                  <c:v>0.82389363033855767</c:v>
                </c:pt>
                <c:pt idx="80">
                  <c:v>0.85961736424191149</c:v>
                </c:pt>
                <c:pt idx="81">
                  <c:v>0.89647336400191591</c:v>
                </c:pt>
                <c:pt idx="82">
                  <c:v>0.9345892910734801</c:v>
                </c:pt>
                <c:pt idx="83">
                  <c:v>0.97411387705930974</c:v>
                </c:pt>
                <c:pt idx="84">
                  <c:v>1.0152220332170301</c:v>
                </c:pt>
                <c:pt idx="85">
                  <c:v>1.058121617684777</c:v>
                </c:pt>
                <c:pt idx="86">
                  <c:v>1.1030625561995977</c:v>
                </c:pt>
                <c:pt idx="87">
                  <c:v>1.1503493803760083</c:v>
                </c:pt>
                <c:pt idx="88">
                  <c:v>1.2003588580308597</c:v>
                </c:pt>
                <c:pt idx="89">
                  <c:v>1.2535654384704511</c:v>
                </c:pt>
                <c:pt idx="90">
                  <c:v>1.3105791121681303</c:v>
                </c:pt>
                <c:pt idx="91">
                  <c:v>1.3722038089987258</c:v>
                </c:pt>
                <c:pt idx="92">
                  <c:v>1.4395314709384563</c:v>
                </c:pt>
                <c:pt idx="93">
                  <c:v>1.5141018876192844</c:v>
                </c:pt>
                <c:pt idx="94">
                  <c:v>1.5981931399228169</c:v>
                </c:pt>
                <c:pt idx="95">
                  <c:v>1.6953977102721358</c:v>
                </c:pt>
                <c:pt idx="96">
                  <c:v>1.8119106729525971</c:v>
                </c:pt>
                <c:pt idx="97">
                  <c:v>1.9599639845400536</c:v>
                </c:pt>
                <c:pt idx="98">
                  <c:v>2.1700903775845601</c:v>
                </c:pt>
                <c:pt idx="99">
                  <c:v>2.5758293035488999</c:v>
                </c:pt>
              </c:numCache>
            </c:numRef>
          </c:xVal>
          <c:yVal>
            <c:numRef>
              <c:f>'ЦПТ Альтернатива'!$X$20:$X$119</c:f>
              <c:numCache>
                <c:formatCode>0.00</c:formatCode>
                <c:ptCount val="100"/>
                <c:pt idx="0">
                  <c:v>-2.4105874070741011</c:v>
                </c:pt>
                <c:pt idx="1">
                  <c:v>-1.799953747643855</c:v>
                </c:pt>
                <c:pt idx="2">
                  <c:v>-1.5873532702679281</c:v>
                </c:pt>
                <c:pt idx="3">
                  <c:v>-1.5871021676905241</c:v>
                </c:pt>
                <c:pt idx="4">
                  <c:v>-1.4367007986482652</c:v>
                </c:pt>
                <c:pt idx="5">
                  <c:v>-1.3935028389114021</c:v>
                </c:pt>
                <c:pt idx="6">
                  <c:v>-0.97860092615319239</c:v>
                </c:pt>
                <c:pt idx="7">
                  <c:v>-0.97550234929354485</c:v>
                </c:pt>
                <c:pt idx="8">
                  <c:v>-0.9574416651667591</c:v>
                </c:pt>
                <c:pt idx="9">
                  <c:v>-0.95141220638377855</c:v>
                </c:pt>
                <c:pt idx="10">
                  <c:v>-0.93602298967826492</c:v>
                </c:pt>
                <c:pt idx="11">
                  <c:v>-0.92104380741563707</c:v>
                </c:pt>
                <c:pt idx="12">
                  <c:v>-0.90613988294048453</c:v>
                </c:pt>
                <c:pt idx="13">
                  <c:v>-0.86981368056458042</c:v>
                </c:pt>
                <c:pt idx="14">
                  <c:v>-0.82359932551997217</c:v>
                </c:pt>
                <c:pt idx="15">
                  <c:v>-0.78757721587639695</c:v>
                </c:pt>
                <c:pt idx="16">
                  <c:v>-0.75929602239452487</c:v>
                </c:pt>
                <c:pt idx="17">
                  <c:v>-0.75554342005930131</c:v>
                </c:pt>
                <c:pt idx="18">
                  <c:v>-0.72206905466513527</c:v>
                </c:pt>
                <c:pt idx="19">
                  <c:v>-0.7149879721612844</c:v>
                </c:pt>
                <c:pt idx="20">
                  <c:v>-0.69360134067634938</c:v>
                </c:pt>
                <c:pt idx="21">
                  <c:v>-0.65971228373935775</c:v>
                </c:pt>
                <c:pt idx="22">
                  <c:v>-0.61391983228241986</c:v>
                </c:pt>
                <c:pt idx="23">
                  <c:v>-0.58866577901924066</c:v>
                </c:pt>
                <c:pt idx="24">
                  <c:v>-0.57021401116953918</c:v>
                </c:pt>
                <c:pt idx="25">
                  <c:v>-0.49516368130416577</c:v>
                </c:pt>
                <c:pt idx="26">
                  <c:v>-0.46080793132163644</c:v>
                </c:pt>
                <c:pt idx="27">
                  <c:v>-0.44965213661238745</c:v>
                </c:pt>
                <c:pt idx="28">
                  <c:v>-0.36285688799449894</c:v>
                </c:pt>
                <c:pt idx="29">
                  <c:v>-0.36035100125405561</c:v>
                </c:pt>
                <c:pt idx="30">
                  <c:v>-0.35916482436082853</c:v>
                </c:pt>
                <c:pt idx="31">
                  <c:v>-0.32469120824651532</c:v>
                </c:pt>
                <c:pt idx="32">
                  <c:v>-0.31301546065303737</c:v>
                </c:pt>
                <c:pt idx="33">
                  <c:v>-0.29146872894824594</c:v>
                </c:pt>
                <c:pt idx="34">
                  <c:v>-0.24508698918652375</c:v>
                </c:pt>
                <c:pt idx="35">
                  <c:v>-0.20805926607382616</c:v>
                </c:pt>
                <c:pt idx="36">
                  <c:v>-0.20736382652411123</c:v>
                </c:pt>
                <c:pt idx="37">
                  <c:v>-0.19188481413578468</c:v>
                </c:pt>
                <c:pt idx="38">
                  <c:v>-0.18664381914622813</c:v>
                </c:pt>
                <c:pt idx="39">
                  <c:v>-0.17704921884691732</c:v>
                </c:pt>
                <c:pt idx="40">
                  <c:v>-0.14876914681407324</c:v>
                </c:pt>
                <c:pt idx="41">
                  <c:v>-0.13506481029384451</c:v>
                </c:pt>
                <c:pt idx="42">
                  <c:v>-9.3321183477186626E-2</c:v>
                </c:pt>
                <c:pt idx="43">
                  <c:v>-8.6403314619230426E-2</c:v>
                </c:pt>
                <c:pt idx="44">
                  <c:v>-6.2455276382578494E-2</c:v>
                </c:pt>
                <c:pt idx="45">
                  <c:v>-3.5576048831136325E-2</c:v>
                </c:pt>
                <c:pt idx="46">
                  <c:v>-2.1909867523462537E-2</c:v>
                </c:pt>
                <c:pt idx="47">
                  <c:v>2.7581789056792979E-2</c:v>
                </c:pt>
                <c:pt idx="48">
                  <c:v>4.0256545534065012E-2</c:v>
                </c:pt>
                <c:pt idx="49">
                  <c:v>0.10684943903674413</c:v>
                </c:pt>
                <c:pt idx="50">
                  <c:v>0.12403894020314096</c:v>
                </c:pt>
                <c:pt idx="51">
                  <c:v>0.15849102630207121</c:v>
                </c:pt>
                <c:pt idx="52">
                  <c:v>0.1863299844503529</c:v>
                </c:pt>
                <c:pt idx="53">
                  <c:v>0.1867961092048615</c:v>
                </c:pt>
                <c:pt idx="54">
                  <c:v>0.20448166247490623</c:v>
                </c:pt>
                <c:pt idx="55">
                  <c:v>0.23731792341426289</c:v>
                </c:pt>
                <c:pt idx="56">
                  <c:v>0.24160885400929485</c:v>
                </c:pt>
                <c:pt idx="57">
                  <c:v>0.27985254566059203</c:v>
                </c:pt>
                <c:pt idx="58">
                  <c:v>0.28914242031108417</c:v>
                </c:pt>
                <c:pt idx="59">
                  <c:v>0.28960592118559175</c:v>
                </c:pt>
                <c:pt idx="60">
                  <c:v>0.3209034282052351</c:v>
                </c:pt>
                <c:pt idx="61">
                  <c:v>0.33013411986715663</c:v>
                </c:pt>
                <c:pt idx="62">
                  <c:v>0.34048325903662102</c:v>
                </c:pt>
                <c:pt idx="63">
                  <c:v>0.37910226374533562</c:v>
                </c:pt>
                <c:pt idx="64">
                  <c:v>0.38936381934827841</c:v>
                </c:pt>
                <c:pt idx="65">
                  <c:v>0.38972552083479978</c:v>
                </c:pt>
                <c:pt idx="66">
                  <c:v>0.40334079014754298</c:v>
                </c:pt>
                <c:pt idx="67">
                  <c:v>0.4257168437422017</c:v>
                </c:pt>
                <c:pt idx="68">
                  <c:v>0.45230794023623877</c:v>
                </c:pt>
                <c:pt idx="69">
                  <c:v>0.47525527856849897</c:v>
                </c:pt>
                <c:pt idx="70">
                  <c:v>0.47922444353615745</c:v>
                </c:pt>
                <c:pt idx="71">
                  <c:v>0.49480942983883563</c:v>
                </c:pt>
                <c:pt idx="72">
                  <c:v>0.5144274786445171</c:v>
                </c:pt>
                <c:pt idx="73">
                  <c:v>0.58474227316865457</c:v>
                </c:pt>
                <c:pt idx="74">
                  <c:v>0.65719720923029123</c:v>
                </c:pt>
                <c:pt idx="75">
                  <c:v>0.71467775644634612</c:v>
                </c:pt>
                <c:pt idx="76">
                  <c:v>0.75204751556857385</c:v>
                </c:pt>
                <c:pt idx="77">
                  <c:v>0.78235811994620164</c:v>
                </c:pt>
                <c:pt idx="78">
                  <c:v>0.80628061344562385</c:v>
                </c:pt>
                <c:pt idx="79">
                  <c:v>0.98051987011230235</c:v>
                </c:pt>
                <c:pt idx="80">
                  <c:v>0.98495289982266898</c:v>
                </c:pt>
                <c:pt idx="81">
                  <c:v>1.014200948672531</c:v>
                </c:pt>
                <c:pt idx="82">
                  <c:v>1.0506253334651037</c:v>
                </c:pt>
                <c:pt idx="83">
                  <c:v>1.0762430979440718</c:v>
                </c:pt>
                <c:pt idx="84">
                  <c:v>1.0830110125971979</c:v>
                </c:pt>
                <c:pt idx="85">
                  <c:v>1.1470362855123906</c:v>
                </c:pt>
                <c:pt idx="86">
                  <c:v>1.198986703405472</c:v>
                </c:pt>
                <c:pt idx="87">
                  <c:v>1.207946425537145</c:v>
                </c:pt>
                <c:pt idx="88">
                  <c:v>1.25579838766645</c:v>
                </c:pt>
                <c:pt idx="89">
                  <c:v>1.4020079594817632</c:v>
                </c:pt>
                <c:pt idx="90">
                  <c:v>1.4154424736029836</c:v>
                </c:pt>
                <c:pt idx="91">
                  <c:v>1.4517132062069367</c:v>
                </c:pt>
                <c:pt idx="92">
                  <c:v>1.5212093330298901</c:v>
                </c:pt>
                <c:pt idx="93">
                  <c:v>1.5656032627943481</c:v>
                </c:pt>
                <c:pt idx="94">
                  <c:v>1.6790987616279132</c:v>
                </c:pt>
                <c:pt idx="95">
                  <c:v>1.7248989669395864</c:v>
                </c:pt>
                <c:pt idx="96">
                  <c:v>1.9051447787602889</c:v>
                </c:pt>
                <c:pt idx="97">
                  <c:v>1.9966833983443419</c:v>
                </c:pt>
                <c:pt idx="98">
                  <c:v>2.0554029910734957</c:v>
                </c:pt>
                <c:pt idx="99">
                  <c:v>2.6312688741543679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9B-4542-BF93-3D316BF17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08832"/>
        <c:axId val="143210752"/>
      </c:scatterChart>
      <c:valAx>
        <c:axId val="14320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6818252126836815"/>
              <c:y val="0.94143457067866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3210752"/>
        <c:crosses val="autoZero"/>
        <c:crossBetween val="midCat"/>
      </c:valAx>
      <c:valAx>
        <c:axId val="143210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3208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</a:p>
        </c:rich>
      </c:tx>
      <c:layout>
        <c:manualLayout>
          <c:xMode val="edge"/>
          <c:yMode val="edge"/>
          <c:x val="0.31814523184601923"/>
          <c:y val="1.42857142857142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35305202234338E-2"/>
          <c:y val="0.13357955255593051"/>
          <c:w val="0.88099899051080155"/>
          <c:h val="0.689637445319335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'ЦПТ Альтернатива'!$AA$19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'ЦПТ Альтернатива'!$Z$20:$Z$36</c:f>
              <c:strCache>
                <c:ptCount val="17"/>
                <c:pt idx="0">
                  <c:v>-2,41</c:v>
                </c:pt>
                <c:pt idx="1">
                  <c:v>-2,07</c:v>
                </c:pt>
                <c:pt idx="2">
                  <c:v>-1,74</c:v>
                </c:pt>
                <c:pt idx="3">
                  <c:v>-1,40</c:v>
                </c:pt>
                <c:pt idx="4">
                  <c:v>-1,07</c:v>
                </c:pt>
                <c:pt idx="5">
                  <c:v>-0,73</c:v>
                </c:pt>
                <c:pt idx="6">
                  <c:v>-0,39</c:v>
                </c:pt>
                <c:pt idx="7">
                  <c:v>-0,06</c:v>
                </c:pt>
                <c:pt idx="8">
                  <c:v>0,28</c:v>
                </c:pt>
                <c:pt idx="9">
                  <c:v>0,61</c:v>
                </c:pt>
                <c:pt idx="10">
                  <c:v>0,95</c:v>
                </c:pt>
                <c:pt idx="11">
                  <c:v>1,29</c:v>
                </c:pt>
                <c:pt idx="12">
                  <c:v>1,62</c:v>
                </c:pt>
                <c:pt idx="13">
                  <c:v>1,96</c:v>
                </c:pt>
                <c:pt idx="14">
                  <c:v>2,30</c:v>
                </c:pt>
                <c:pt idx="15">
                  <c:v>2,63</c:v>
                </c:pt>
                <c:pt idx="16">
                  <c:v>&gt;2,63</c:v>
                </c:pt>
              </c:strCache>
            </c:strRef>
          </c:cat>
          <c:val>
            <c:numRef>
              <c:f>'ЦПТ Альтернатива'!$AA$20:$AA$36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12</c:v>
                </c:pt>
                <c:pt idx="6">
                  <c:v>10</c:v>
                </c:pt>
                <c:pt idx="7">
                  <c:v>17</c:v>
                </c:pt>
                <c:pt idx="8">
                  <c:v>12</c:v>
                </c:pt>
                <c:pt idx="9">
                  <c:v>17</c:v>
                </c:pt>
                <c:pt idx="10">
                  <c:v>5</c:v>
                </c:pt>
                <c:pt idx="11">
                  <c:v>10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7-49BC-8334-980A8B9B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3230848"/>
        <c:axId val="143241216"/>
      </c:barChart>
      <c:catAx>
        <c:axId val="1432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</a:p>
            </c:rich>
          </c:tx>
          <c:layout>
            <c:manualLayout>
              <c:xMode val="edge"/>
              <c:yMode val="edge"/>
              <c:x val="0.87002168207234976"/>
              <c:y val="2.157130358705161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43241216"/>
        <c:crosses val="autoZero"/>
        <c:auto val="1"/>
        <c:lblAlgn val="ctr"/>
        <c:lblOffset val="100"/>
        <c:noMultiLvlLbl val="0"/>
      </c:catAx>
      <c:valAx>
        <c:axId val="14324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23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8</xdr:col>
      <xdr:colOff>0</xdr:colOff>
      <xdr:row>15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</xdr:colOff>
      <xdr:row>8</xdr:row>
      <xdr:rowOff>0</xdr:rowOff>
    </xdr:from>
    <xdr:to>
      <xdr:col>20</xdr:col>
      <xdr:colOff>1</xdr:colOff>
      <xdr:row>15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8</xdr:row>
      <xdr:rowOff>0</xdr:rowOff>
    </xdr:from>
    <xdr:to>
      <xdr:col>28</xdr:col>
      <xdr:colOff>1</xdr:colOff>
      <xdr:row>15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8</xdr:row>
      <xdr:rowOff>0</xdr:rowOff>
    </xdr:from>
    <xdr:to>
      <xdr:col>33</xdr:col>
      <xdr:colOff>1</xdr:colOff>
      <xdr:row>15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12</xdr:col>
      <xdr:colOff>0</xdr:colOff>
      <xdr:row>29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8</xdr:col>
      <xdr:colOff>0</xdr:colOff>
      <xdr:row>13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19</xdr:col>
      <xdr:colOff>66675</xdr:colOff>
      <xdr:row>13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28</xdr:col>
      <xdr:colOff>0</xdr:colOff>
      <xdr:row>13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centralnaya-predelnaya-teorem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centralnaya-predelnaya-teorem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"/>
  <sheetViews>
    <sheetView tabSelected="1" workbookViewId="0">
      <selection activeCell="AB2" sqref="AB2"/>
    </sheetView>
  </sheetViews>
  <sheetFormatPr defaultRowHeight="15" x14ac:dyDescent="0.25"/>
  <cols>
    <col min="1" max="1" width="19" customWidth="1"/>
    <col min="2" max="4" width="7.140625" bestFit="1" customWidth="1"/>
    <col min="5" max="5" width="9.5703125" bestFit="1" customWidth="1"/>
    <col min="8" max="8" width="17.42578125" customWidth="1"/>
    <col min="9" max="9" width="12.85546875" bestFit="1" customWidth="1"/>
    <col min="10" max="10" width="3.7109375" customWidth="1"/>
    <col min="11" max="11" width="18.5703125" customWidth="1"/>
    <col min="12" max="12" width="7.5703125" bestFit="1" customWidth="1"/>
    <col min="13" max="20" width="7.140625" bestFit="1" customWidth="1"/>
    <col min="21" max="21" width="8.140625" bestFit="1" customWidth="1"/>
    <col min="23" max="23" width="3" customWidth="1"/>
    <col min="25" max="25" width="14.140625" customWidth="1"/>
  </cols>
  <sheetData>
    <row r="1" spans="1:30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0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53" t="s">
        <v>59</v>
      </c>
    </row>
    <row r="3" spans="1:30" ht="18.75" x14ac:dyDescent="0.25">
      <c r="A3" s="1" t="s">
        <v>39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15.75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30" s="40" customFormat="1" ht="18.75" x14ac:dyDescent="0.3">
      <c r="A5" s="20" t="str">
        <f>"Выборка из дискретного равномерного распределения ["&amp;F6&amp;";"&amp;G6&amp;"]"</f>
        <v>Выборка из дискретного равномерного распределения [1;6]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30" x14ac:dyDescent="0.25">
      <c r="F6" s="12">
        <v>1</v>
      </c>
      <c r="G6" s="12">
        <v>6</v>
      </c>
    </row>
    <row r="7" spans="1:30" x14ac:dyDescent="0.25">
      <c r="D7" t="s">
        <v>46</v>
      </c>
    </row>
    <row r="9" spans="1:30" x14ac:dyDescent="0.25">
      <c r="A9" s="33" t="s">
        <v>13</v>
      </c>
      <c r="B9" s="33">
        <v>3</v>
      </c>
      <c r="K9" s="33" t="s">
        <v>13</v>
      </c>
      <c r="L9" s="33">
        <v>10</v>
      </c>
    </row>
    <row r="10" spans="1:30" ht="30" x14ac:dyDescent="0.25">
      <c r="A10" s="13" t="s">
        <v>22</v>
      </c>
      <c r="B10" s="10">
        <f ca="1">COUNT(E18:E117)</f>
        <v>100</v>
      </c>
      <c r="K10" s="13" t="s">
        <v>22</v>
      </c>
      <c r="L10" s="10">
        <f ca="1">COUNT(O18:O117)</f>
        <v>100</v>
      </c>
    </row>
    <row r="11" spans="1:30" ht="30" x14ac:dyDescent="0.25">
      <c r="A11" s="13" t="s">
        <v>6</v>
      </c>
      <c r="B11" s="17">
        <f>SQRT(((G6-F6+1)^2-1)/12)</f>
        <v>1.707825127659933</v>
      </c>
      <c r="K11" s="13" t="s">
        <v>6</v>
      </c>
      <c r="L11" s="17">
        <f>B11</f>
        <v>1.707825127659933</v>
      </c>
    </row>
    <row r="12" spans="1:30" x14ac:dyDescent="0.25">
      <c r="A12" s="11" t="s">
        <v>10</v>
      </c>
      <c r="B12" s="10">
        <f>(G6+F6)/2</f>
        <v>3.5</v>
      </c>
      <c r="K12" s="11" t="s">
        <v>10</v>
      </c>
      <c r="L12" s="14">
        <f>B12</f>
        <v>3.5</v>
      </c>
    </row>
    <row r="13" spans="1:30" x14ac:dyDescent="0.25">
      <c r="A13" s="10" t="s">
        <v>45</v>
      </c>
      <c r="B13" s="19">
        <f ca="1">AVERAGE(E18:E117)</f>
        <v>3.6399999999999992</v>
      </c>
      <c r="K13" s="23" t="str">
        <f>A13</f>
        <v>Среднее (оценка)</v>
      </c>
      <c r="L13" s="19">
        <f ca="1">AVERAGE(V18:V117)</f>
        <v>3.6340000000000008</v>
      </c>
    </row>
    <row r="14" spans="1:30" ht="60" x14ac:dyDescent="0.25">
      <c r="A14" s="23" t="s">
        <v>44</v>
      </c>
      <c r="B14" s="25">
        <f ca="1">_xlfn.STDEV.S(E18:E117)</f>
        <v>0.98094070611394879</v>
      </c>
      <c r="K14" s="23" t="str">
        <f t="shared" ref="K14:K15" si="0">A14</f>
        <v>Стандартное отклонение выборочного среднего (оценка)</v>
      </c>
      <c r="L14" s="25">
        <f ca="1">_xlfn.STDEV.S(V18:V117)</f>
        <v>0.47783603121496349</v>
      </c>
    </row>
    <row r="15" spans="1:30" ht="60" x14ac:dyDescent="0.25">
      <c r="A15" s="24" t="s">
        <v>21</v>
      </c>
      <c r="B15" s="16">
        <f>B11/SQRT(B9)</f>
        <v>0.98601329718326935</v>
      </c>
      <c r="K15" s="23" t="str">
        <f t="shared" si="0"/>
        <v>Стандартное отклонение выборочного среднего (расчет)</v>
      </c>
      <c r="L15" s="16">
        <f>L11/SQRT(L9)</f>
        <v>0.54006172486732162</v>
      </c>
    </row>
    <row r="16" spans="1:30" x14ac:dyDescent="0.25">
      <c r="AA16" t="s">
        <v>41</v>
      </c>
      <c r="AD16" t="s">
        <v>42</v>
      </c>
    </row>
    <row r="17" spans="1:31" ht="30" x14ac:dyDescent="0.25">
      <c r="A17" s="21" t="s">
        <v>11</v>
      </c>
      <c r="B17" s="21" t="s">
        <v>7</v>
      </c>
      <c r="C17" s="21" t="s">
        <v>8</v>
      </c>
      <c r="D17" s="21" t="s">
        <v>9</v>
      </c>
      <c r="E17" s="21" t="s">
        <v>10</v>
      </c>
      <c r="G17" s="11" t="s">
        <v>5</v>
      </c>
      <c r="H17" s="15" t="s">
        <v>12</v>
      </c>
      <c r="I17" s="27" t="s">
        <v>43</v>
      </c>
      <c r="K17" s="21" t="s">
        <v>11</v>
      </c>
      <c r="L17" s="21" t="s">
        <v>7</v>
      </c>
      <c r="M17" s="21" t="s">
        <v>8</v>
      </c>
      <c r="N17" s="21" t="s">
        <v>9</v>
      </c>
      <c r="O17" s="21" t="s">
        <v>14</v>
      </c>
      <c r="P17" s="21" t="s">
        <v>15</v>
      </c>
      <c r="Q17" s="21" t="s">
        <v>16</v>
      </c>
      <c r="R17" s="21" t="s">
        <v>17</v>
      </c>
      <c r="S17" s="21" t="s">
        <v>18</v>
      </c>
      <c r="T17" s="21" t="s">
        <v>19</v>
      </c>
      <c r="U17" s="21" t="s">
        <v>20</v>
      </c>
      <c r="V17" s="21" t="s">
        <v>10</v>
      </c>
      <c r="X17" s="11" t="s">
        <v>5</v>
      </c>
      <c r="Y17" s="15" t="s">
        <v>12</v>
      </c>
      <c r="AA17" s="11" t="s">
        <v>23</v>
      </c>
      <c r="AB17" s="11" t="s">
        <v>24</v>
      </c>
      <c r="AD17" s="11" t="s">
        <v>23</v>
      </c>
      <c r="AE17" s="11" t="s">
        <v>24</v>
      </c>
    </row>
    <row r="18" spans="1:31" x14ac:dyDescent="0.25">
      <c r="A18" s="18">
        <v>1</v>
      </c>
      <c r="B18" s="10">
        <f t="shared" ref="B18:B50" ca="1" si="1">RANDBETWEEN($F$6,$G$6)</f>
        <v>1</v>
      </c>
      <c r="C18" s="10">
        <f t="shared" ref="C18:D37" ca="1" si="2">RANDBETWEEN($F$6,$G$6)</f>
        <v>3</v>
      </c>
      <c r="D18" s="10">
        <f t="shared" ca="1" si="2"/>
        <v>6</v>
      </c>
      <c r="E18" s="14">
        <f ca="1">AVERAGE(B18:D18)</f>
        <v>3.3333333333333335</v>
      </c>
      <c r="G18" s="10">
        <f t="shared" ref="G18:G49" ca="1" si="3">_xlfn.NORM.S.INV((ROW()-ROW($G$17)-0.5)/$B$10)</f>
        <v>-2.5758293035488999</v>
      </c>
      <c r="H18" s="14">
        <f t="shared" ref="H18:H41" ca="1" si="4">SMALL($E$18:$E$117,ROW()-ROW($H$17))</f>
        <v>1.3333333333333333</v>
      </c>
      <c r="I18" s="14">
        <f t="shared" ref="I18:I49" ca="1" si="5">SMALL($B$18:$B$117,ROW()-ROW($H$17))</f>
        <v>1</v>
      </c>
      <c r="K18" s="18">
        <v>1</v>
      </c>
      <c r="L18" s="10">
        <f t="shared" ref="L18:U27" ca="1" si="6">RANDBETWEEN($F$6,$G$6)</f>
        <v>4</v>
      </c>
      <c r="M18" s="10">
        <f t="shared" ca="1" si="6"/>
        <v>4</v>
      </c>
      <c r="N18" s="10">
        <f t="shared" ca="1" si="6"/>
        <v>6</v>
      </c>
      <c r="O18" s="10">
        <f t="shared" ca="1" si="6"/>
        <v>5</v>
      </c>
      <c r="P18" s="10">
        <f t="shared" ca="1" si="6"/>
        <v>4</v>
      </c>
      <c r="Q18" s="10">
        <f t="shared" ca="1" si="6"/>
        <v>6</v>
      </c>
      <c r="R18" s="10">
        <f t="shared" ca="1" si="6"/>
        <v>2</v>
      </c>
      <c r="S18" s="10">
        <f t="shared" ca="1" si="6"/>
        <v>2</v>
      </c>
      <c r="T18" s="10">
        <f t="shared" ca="1" si="6"/>
        <v>2</v>
      </c>
      <c r="U18" s="10">
        <f t="shared" ca="1" si="6"/>
        <v>4</v>
      </c>
      <c r="V18" s="14">
        <f ca="1">AVERAGE(L18:U18)</f>
        <v>3.9</v>
      </c>
      <c r="X18" s="10">
        <f t="shared" ref="X18:X49" ca="1" si="7">_xlfn.NORM.S.INV((ROW()-ROW($X$17)-0.5)/$L$10)</f>
        <v>-2.5758293035488999</v>
      </c>
      <c r="Y18" s="14">
        <f t="shared" ref="Y18:Y41" ca="1" si="8">SMALL($V$18:$V$117,ROW()-ROW($Y$17))</f>
        <v>1.6</v>
      </c>
      <c r="AA18" s="10">
        <v>2.0499999999999998</v>
      </c>
      <c r="AB18" s="10">
        <f t="array" aca="1" ref="AB18:AB34" ca="1">FREQUENCY(Y18:Y117,AA18:AA33)</f>
        <v>1</v>
      </c>
      <c r="AD18" s="10">
        <v>1.5</v>
      </c>
      <c r="AE18" s="10">
        <f t="array" aca="1" ref="AE18:AE23" ca="1">FREQUENCY(L18:L117,AD18:AD22)</f>
        <v>13</v>
      </c>
    </row>
    <row r="19" spans="1:31" x14ac:dyDescent="0.25">
      <c r="A19" s="18">
        <f>A18+1</f>
        <v>2</v>
      </c>
      <c r="B19" s="10">
        <f t="shared" ca="1" si="1"/>
        <v>2</v>
      </c>
      <c r="C19" s="10">
        <f t="shared" ca="1" si="2"/>
        <v>3</v>
      </c>
      <c r="D19" s="10">
        <f t="shared" ca="1" si="2"/>
        <v>4</v>
      </c>
      <c r="E19" s="14">
        <f t="shared" ref="E19:E35" ca="1" si="9">AVERAGE(B19:D19)</f>
        <v>3</v>
      </c>
      <c r="G19" s="10">
        <f t="shared" ca="1" si="3"/>
        <v>-2.1700903775845601</v>
      </c>
      <c r="H19" s="14">
        <f t="shared" ca="1" si="4"/>
        <v>1.3333333333333333</v>
      </c>
      <c r="I19" s="14">
        <f t="shared" ca="1" si="5"/>
        <v>1</v>
      </c>
      <c r="K19" s="18">
        <f>K18+1</f>
        <v>2</v>
      </c>
      <c r="L19" s="10">
        <f t="shared" ca="1" si="6"/>
        <v>3</v>
      </c>
      <c r="M19" s="10">
        <f t="shared" ca="1" si="6"/>
        <v>1</v>
      </c>
      <c r="N19" s="10">
        <f t="shared" ca="1" si="6"/>
        <v>1</v>
      </c>
      <c r="O19" s="10">
        <f t="shared" ca="1" si="6"/>
        <v>6</v>
      </c>
      <c r="P19" s="10">
        <f t="shared" ca="1" si="6"/>
        <v>1</v>
      </c>
      <c r="Q19" s="10">
        <f t="shared" ca="1" si="6"/>
        <v>1</v>
      </c>
      <c r="R19" s="10">
        <f t="shared" ca="1" si="6"/>
        <v>1</v>
      </c>
      <c r="S19" s="10">
        <f t="shared" ca="1" si="6"/>
        <v>4</v>
      </c>
      <c r="T19" s="10">
        <f t="shared" ca="1" si="6"/>
        <v>6</v>
      </c>
      <c r="U19" s="10">
        <f t="shared" ca="1" si="6"/>
        <v>2</v>
      </c>
      <c r="V19" s="14">
        <f t="shared" ref="V19:V41" ca="1" si="10">AVERAGE(L19:U19)</f>
        <v>2.6</v>
      </c>
      <c r="X19" s="10">
        <f t="shared" ca="1" si="7"/>
        <v>-2.1700903775845601</v>
      </c>
      <c r="Y19" s="14">
        <f t="shared" ca="1" si="8"/>
        <v>2.2999999999999998</v>
      </c>
      <c r="AA19" s="10">
        <f>AA18+0.2</f>
        <v>2.25</v>
      </c>
      <c r="AB19" s="10">
        <f ca="1"/>
        <v>0</v>
      </c>
      <c r="AD19" s="10">
        <v>2.5</v>
      </c>
      <c r="AE19" s="10">
        <f ca="1"/>
        <v>20</v>
      </c>
    </row>
    <row r="20" spans="1:31" x14ac:dyDescent="0.25">
      <c r="A20" s="18">
        <f t="shared" ref="A20:A117" si="11">A19+1</f>
        <v>3</v>
      </c>
      <c r="B20" s="10">
        <f t="shared" ca="1" si="1"/>
        <v>1</v>
      </c>
      <c r="C20" s="10">
        <f t="shared" ca="1" si="2"/>
        <v>3</v>
      </c>
      <c r="D20" s="10">
        <f t="shared" ca="1" si="2"/>
        <v>5</v>
      </c>
      <c r="E20" s="14">
        <f t="shared" ca="1" si="9"/>
        <v>3</v>
      </c>
      <c r="G20" s="10">
        <f t="shared" ca="1" si="3"/>
        <v>-1.9599639845400538</v>
      </c>
      <c r="H20" s="14">
        <f t="shared" ca="1" si="4"/>
        <v>1.6666666666666667</v>
      </c>
      <c r="I20" s="14">
        <f t="shared" ca="1" si="5"/>
        <v>1</v>
      </c>
      <c r="K20" s="18">
        <f t="shared" ref="K20:K117" si="12">K19+1</f>
        <v>3</v>
      </c>
      <c r="L20" s="10">
        <f t="shared" ca="1" si="6"/>
        <v>6</v>
      </c>
      <c r="M20" s="10">
        <f t="shared" ca="1" si="6"/>
        <v>5</v>
      </c>
      <c r="N20" s="10">
        <f t="shared" ca="1" si="6"/>
        <v>3</v>
      </c>
      <c r="O20" s="10">
        <f t="shared" ca="1" si="6"/>
        <v>2</v>
      </c>
      <c r="P20" s="10">
        <f t="shared" ca="1" si="6"/>
        <v>3</v>
      </c>
      <c r="Q20" s="10">
        <f t="shared" ca="1" si="6"/>
        <v>4</v>
      </c>
      <c r="R20" s="10">
        <f t="shared" ca="1" si="6"/>
        <v>1</v>
      </c>
      <c r="S20" s="10">
        <f t="shared" ca="1" si="6"/>
        <v>4</v>
      </c>
      <c r="T20" s="10">
        <f t="shared" ca="1" si="6"/>
        <v>5</v>
      </c>
      <c r="U20" s="10">
        <f t="shared" ca="1" si="6"/>
        <v>1</v>
      </c>
      <c r="V20" s="14">
        <f t="shared" ca="1" si="10"/>
        <v>3.4</v>
      </c>
      <c r="X20" s="10">
        <f t="shared" ca="1" si="7"/>
        <v>-1.9599639845400538</v>
      </c>
      <c r="Y20" s="14">
        <f t="shared" ca="1" si="8"/>
        <v>2.6</v>
      </c>
      <c r="AA20" s="10">
        <f t="shared" ref="AA20:AA33" si="13">AA19+0.2</f>
        <v>2.4500000000000002</v>
      </c>
      <c r="AB20" s="10">
        <f ca="1"/>
        <v>1</v>
      </c>
      <c r="AD20" s="10">
        <v>3.5</v>
      </c>
      <c r="AE20" s="10">
        <f ca="1"/>
        <v>18</v>
      </c>
    </row>
    <row r="21" spans="1:31" x14ac:dyDescent="0.25">
      <c r="A21" s="18">
        <f t="shared" si="11"/>
        <v>4</v>
      </c>
      <c r="B21" s="10">
        <f t="shared" ca="1" si="1"/>
        <v>1</v>
      </c>
      <c r="C21" s="10">
        <f t="shared" ca="1" si="2"/>
        <v>3</v>
      </c>
      <c r="D21" s="10">
        <f t="shared" ca="1" si="2"/>
        <v>6</v>
      </c>
      <c r="E21" s="14">
        <f t="shared" ca="1" si="9"/>
        <v>3.3333333333333335</v>
      </c>
      <c r="G21" s="10">
        <f t="shared" ca="1" si="3"/>
        <v>-1.8119106729525978</v>
      </c>
      <c r="H21" s="14">
        <f t="shared" ca="1" si="4"/>
        <v>2</v>
      </c>
      <c r="I21" s="14">
        <f t="shared" ca="1" si="5"/>
        <v>1</v>
      </c>
      <c r="K21" s="18">
        <f t="shared" si="12"/>
        <v>4</v>
      </c>
      <c r="L21" s="10">
        <f t="shared" ca="1" si="6"/>
        <v>1</v>
      </c>
      <c r="M21" s="10">
        <f t="shared" ca="1" si="6"/>
        <v>6</v>
      </c>
      <c r="N21" s="10">
        <f t="shared" ca="1" si="6"/>
        <v>6</v>
      </c>
      <c r="O21" s="10">
        <f t="shared" ca="1" si="6"/>
        <v>4</v>
      </c>
      <c r="P21" s="10">
        <f t="shared" ca="1" si="6"/>
        <v>1</v>
      </c>
      <c r="Q21" s="10">
        <f t="shared" ca="1" si="6"/>
        <v>2</v>
      </c>
      <c r="R21" s="10">
        <f t="shared" ca="1" si="6"/>
        <v>6</v>
      </c>
      <c r="S21" s="10">
        <f t="shared" ca="1" si="6"/>
        <v>4</v>
      </c>
      <c r="T21" s="10">
        <f t="shared" ca="1" si="6"/>
        <v>5</v>
      </c>
      <c r="U21" s="10">
        <f t="shared" ca="1" si="6"/>
        <v>3</v>
      </c>
      <c r="V21" s="14">
        <f t="shared" ca="1" si="10"/>
        <v>3.8</v>
      </c>
      <c r="X21" s="10">
        <f t="shared" ca="1" si="7"/>
        <v>-1.8119106729525978</v>
      </c>
      <c r="Y21" s="14">
        <f t="shared" ca="1" si="8"/>
        <v>2.8</v>
      </c>
      <c r="AA21" s="10">
        <f t="shared" si="13"/>
        <v>2.6500000000000004</v>
      </c>
      <c r="AB21" s="10">
        <f ca="1"/>
        <v>1</v>
      </c>
      <c r="AD21" s="10">
        <v>4.5</v>
      </c>
      <c r="AE21" s="10">
        <f ca="1"/>
        <v>13</v>
      </c>
    </row>
    <row r="22" spans="1:31" x14ac:dyDescent="0.25">
      <c r="A22" s="18">
        <f t="shared" si="11"/>
        <v>5</v>
      </c>
      <c r="B22" s="10">
        <f t="shared" ca="1" si="1"/>
        <v>6</v>
      </c>
      <c r="C22" s="10">
        <f t="shared" ca="1" si="2"/>
        <v>6</v>
      </c>
      <c r="D22" s="10">
        <f t="shared" ca="1" si="2"/>
        <v>3</v>
      </c>
      <c r="E22" s="14">
        <f t="shared" ca="1" si="9"/>
        <v>5</v>
      </c>
      <c r="G22" s="10">
        <f t="shared" ca="1" si="3"/>
        <v>-1.6953977102721358</v>
      </c>
      <c r="H22" s="14">
        <f t="shared" ca="1" si="4"/>
        <v>2</v>
      </c>
      <c r="I22" s="14">
        <f t="shared" ca="1" si="5"/>
        <v>1</v>
      </c>
      <c r="K22" s="18">
        <f t="shared" si="12"/>
        <v>5</v>
      </c>
      <c r="L22" s="10">
        <f t="shared" ca="1" si="6"/>
        <v>2</v>
      </c>
      <c r="M22" s="10">
        <f t="shared" ca="1" si="6"/>
        <v>6</v>
      </c>
      <c r="N22" s="10">
        <f t="shared" ca="1" si="6"/>
        <v>4</v>
      </c>
      <c r="O22" s="10">
        <f t="shared" ca="1" si="6"/>
        <v>6</v>
      </c>
      <c r="P22" s="10">
        <f t="shared" ca="1" si="6"/>
        <v>2</v>
      </c>
      <c r="Q22" s="10">
        <f t="shared" ca="1" si="6"/>
        <v>6</v>
      </c>
      <c r="R22" s="10">
        <f t="shared" ca="1" si="6"/>
        <v>5</v>
      </c>
      <c r="S22" s="10">
        <f t="shared" ca="1" si="6"/>
        <v>6</v>
      </c>
      <c r="T22" s="10">
        <f t="shared" ca="1" si="6"/>
        <v>1</v>
      </c>
      <c r="U22" s="10">
        <f t="shared" ca="1" si="6"/>
        <v>4</v>
      </c>
      <c r="V22" s="14">
        <f t="shared" ca="1" si="10"/>
        <v>4.2</v>
      </c>
      <c r="X22" s="10">
        <f t="shared" ca="1" si="7"/>
        <v>-1.6953977102721358</v>
      </c>
      <c r="Y22" s="14">
        <f t="shared" ca="1" si="8"/>
        <v>2.8</v>
      </c>
      <c r="AA22" s="10">
        <f t="shared" si="13"/>
        <v>2.8500000000000005</v>
      </c>
      <c r="AB22" s="10">
        <f ca="1"/>
        <v>2</v>
      </c>
      <c r="AD22" s="10">
        <v>5.5</v>
      </c>
      <c r="AE22" s="10">
        <f ca="1"/>
        <v>18</v>
      </c>
    </row>
    <row r="23" spans="1:31" x14ac:dyDescent="0.25">
      <c r="A23" s="18">
        <f t="shared" si="11"/>
        <v>6</v>
      </c>
      <c r="B23" s="10">
        <f t="shared" ca="1" si="1"/>
        <v>2</v>
      </c>
      <c r="C23" s="10">
        <f t="shared" ca="1" si="2"/>
        <v>1</v>
      </c>
      <c r="D23" s="10">
        <f t="shared" ca="1" si="2"/>
        <v>5</v>
      </c>
      <c r="E23" s="14">
        <f t="shared" ca="1" si="9"/>
        <v>2.6666666666666665</v>
      </c>
      <c r="G23" s="10">
        <f t="shared" ca="1" si="3"/>
        <v>-1.5981931399228173</v>
      </c>
      <c r="H23" s="14">
        <f t="shared" ca="1" si="4"/>
        <v>2</v>
      </c>
      <c r="I23" s="14">
        <f t="shared" ca="1" si="5"/>
        <v>1</v>
      </c>
      <c r="K23" s="18">
        <f t="shared" si="12"/>
        <v>6</v>
      </c>
      <c r="L23" s="10">
        <f t="shared" ca="1" si="6"/>
        <v>3</v>
      </c>
      <c r="M23" s="10">
        <f t="shared" ca="1" si="6"/>
        <v>3</v>
      </c>
      <c r="N23" s="10">
        <f t="shared" ca="1" si="6"/>
        <v>6</v>
      </c>
      <c r="O23" s="10">
        <f t="shared" ca="1" si="6"/>
        <v>2</v>
      </c>
      <c r="P23" s="10">
        <f t="shared" ca="1" si="6"/>
        <v>5</v>
      </c>
      <c r="Q23" s="10">
        <f t="shared" ca="1" si="6"/>
        <v>6</v>
      </c>
      <c r="R23" s="10">
        <f t="shared" ca="1" si="6"/>
        <v>6</v>
      </c>
      <c r="S23" s="10">
        <f t="shared" ca="1" si="6"/>
        <v>6</v>
      </c>
      <c r="T23" s="10">
        <f t="shared" ca="1" si="6"/>
        <v>5</v>
      </c>
      <c r="U23" s="10">
        <f t="shared" ca="1" si="6"/>
        <v>1</v>
      </c>
      <c r="V23" s="14">
        <f t="shared" ca="1" si="10"/>
        <v>4.3</v>
      </c>
      <c r="X23" s="10">
        <f t="shared" ca="1" si="7"/>
        <v>-1.5981931399228173</v>
      </c>
      <c r="Y23" s="14">
        <f t="shared" ca="1" si="8"/>
        <v>2.9</v>
      </c>
      <c r="AA23" s="10">
        <f t="shared" si="13"/>
        <v>3.0500000000000007</v>
      </c>
      <c r="AB23" s="10">
        <f ca="1"/>
        <v>4</v>
      </c>
      <c r="AD23" s="10" t="s">
        <v>40</v>
      </c>
      <c r="AE23" s="10">
        <f ca="1"/>
        <v>18</v>
      </c>
    </row>
    <row r="24" spans="1:31" x14ac:dyDescent="0.25">
      <c r="A24" s="18">
        <f t="shared" si="11"/>
        <v>7</v>
      </c>
      <c r="B24" s="10">
        <f t="shared" ca="1" si="1"/>
        <v>6</v>
      </c>
      <c r="C24" s="10">
        <f t="shared" ca="1" si="2"/>
        <v>4</v>
      </c>
      <c r="D24" s="10">
        <f t="shared" ca="1" si="2"/>
        <v>1</v>
      </c>
      <c r="E24" s="14">
        <f t="shared" ca="1" si="9"/>
        <v>3.6666666666666665</v>
      </c>
      <c r="G24" s="10">
        <f t="shared" ca="1" si="3"/>
        <v>-1.5141018876192833</v>
      </c>
      <c r="H24" s="14">
        <f t="shared" ca="1" si="4"/>
        <v>2</v>
      </c>
      <c r="I24" s="14">
        <f t="shared" ca="1" si="5"/>
        <v>1</v>
      </c>
      <c r="K24" s="18">
        <f t="shared" si="12"/>
        <v>7</v>
      </c>
      <c r="L24" s="10">
        <f t="shared" ca="1" si="6"/>
        <v>6</v>
      </c>
      <c r="M24" s="10">
        <f t="shared" ca="1" si="6"/>
        <v>4</v>
      </c>
      <c r="N24" s="10">
        <f t="shared" ca="1" si="6"/>
        <v>1</v>
      </c>
      <c r="O24" s="10">
        <f t="shared" ca="1" si="6"/>
        <v>4</v>
      </c>
      <c r="P24" s="10">
        <f t="shared" ca="1" si="6"/>
        <v>4</v>
      </c>
      <c r="Q24" s="10">
        <f t="shared" ca="1" si="6"/>
        <v>6</v>
      </c>
      <c r="R24" s="10">
        <f t="shared" ca="1" si="6"/>
        <v>6</v>
      </c>
      <c r="S24" s="10">
        <f t="shared" ca="1" si="6"/>
        <v>5</v>
      </c>
      <c r="T24" s="10">
        <f t="shared" ca="1" si="6"/>
        <v>3</v>
      </c>
      <c r="U24" s="10">
        <f t="shared" ca="1" si="6"/>
        <v>1</v>
      </c>
      <c r="V24" s="14">
        <f t="shared" ca="1" si="10"/>
        <v>4</v>
      </c>
      <c r="X24" s="10">
        <f t="shared" ca="1" si="7"/>
        <v>-1.5141018876192833</v>
      </c>
      <c r="Y24" s="14">
        <f t="shared" ca="1" si="8"/>
        <v>3</v>
      </c>
      <c r="AA24" s="10">
        <f t="shared" si="13"/>
        <v>3.2500000000000009</v>
      </c>
      <c r="AB24" s="10">
        <f ca="1"/>
        <v>8</v>
      </c>
      <c r="AE24" s="9">
        <f ca="1">SUM(AE7:AE23)</f>
        <v>100</v>
      </c>
    </row>
    <row r="25" spans="1:31" x14ac:dyDescent="0.25">
      <c r="A25" s="18">
        <f t="shared" si="11"/>
        <v>8</v>
      </c>
      <c r="B25" s="10">
        <f t="shared" ca="1" si="1"/>
        <v>6</v>
      </c>
      <c r="C25" s="10">
        <f t="shared" ca="1" si="2"/>
        <v>4</v>
      </c>
      <c r="D25" s="10">
        <f t="shared" ca="1" si="2"/>
        <v>5</v>
      </c>
      <c r="E25" s="14">
        <f t="shared" ca="1" si="9"/>
        <v>5</v>
      </c>
      <c r="G25" s="10">
        <f t="shared" ca="1" si="3"/>
        <v>-1.4395314709384572</v>
      </c>
      <c r="H25" s="14">
        <f t="shared" ca="1" si="4"/>
        <v>2.3333333333333335</v>
      </c>
      <c r="I25" s="14">
        <f t="shared" ca="1" si="5"/>
        <v>1</v>
      </c>
      <c r="K25" s="18">
        <f t="shared" si="12"/>
        <v>8</v>
      </c>
      <c r="L25" s="10">
        <f t="shared" ca="1" si="6"/>
        <v>6</v>
      </c>
      <c r="M25" s="10">
        <f t="shared" ca="1" si="6"/>
        <v>5</v>
      </c>
      <c r="N25" s="10">
        <f t="shared" ca="1" si="6"/>
        <v>1</v>
      </c>
      <c r="O25" s="10">
        <f t="shared" ca="1" si="6"/>
        <v>3</v>
      </c>
      <c r="P25" s="10">
        <f t="shared" ca="1" si="6"/>
        <v>6</v>
      </c>
      <c r="Q25" s="10">
        <f t="shared" ca="1" si="6"/>
        <v>2</v>
      </c>
      <c r="R25" s="10">
        <f t="shared" ca="1" si="6"/>
        <v>4</v>
      </c>
      <c r="S25" s="10">
        <f t="shared" ca="1" si="6"/>
        <v>5</v>
      </c>
      <c r="T25" s="10">
        <f t="shared" ca="1" si="6"/>
        <v>3</v>
      </c>
      <c r="U25" s="10">
        <f t="shared" ca="1" si="6"/>
        <v>5</v>
      </c>
      <c r="V25" s="14">
        <f t="shared" ca="1" si="10"/>
        <v>4</v>
      </c>
      <c r="X25" s="10">
        <f t="shared" ca="1" si="7"/>
        <v>-1.4395314709384572</v>
      </c>
      <c r="Y25" s="14">
        <f t="shared" ca="1" si="8"/>
        <v>3</v>
      </c>
      <c r="AA25" s="10">
        <f t="shared" si="13"/>
        <v>3.4500000000000011</v>
      </c>
      <c r="AB25" s="10">
        <f ca="1"/>
        <v>19</v>
      </c>
    </row>
    <row r="26" spans="1:31" x14ac:dyDescent="0.25">
      <c r="A26" s="18">
        <f t="shared" si="11"/>
        <v>9</v>
      </c>
      <c r="B26" s="10">
        <f t="shared" ca="1" si="1"/>
        <v>2</v>
      </c>
      <c r="C26" s="10">
        <f t="shared" ca="1" si="2"/>
        <v>3</v>
      </c>
      <c r="D26" s="10">
        <f t="shared" ca="1" si="2"/>
        <v>3</v>
      </c>
      <c r="E26" s="14">
        <f t="shared" ca="1" si="9"/>
        <v>2.6666666666666665</v>
      </c>
      <c r="G26" s="10">
        <f t="shared" ca="1" si="3"/>
        <v>-1.3722038089987272</v>
      </c>
      <c r="H26" s="14">
        <f t="shared" ca="1" si="4"/>
        <v>2.3333333333333335</v>
      </c>
      <c r="I26" s="14">
        <f t="shared" ca="1" si="5"/>
        <v>1</v>
      </c>
      <c r="K26" s="18">
        <f t="shared" si="12"/>
        <v>9</v>
      </c>
      <c r="L26" s="10">
        <f t="shared" ca="1" si="6"/>
        <v>6</v>
      </c>
      <c r="M26" s="10">
        <f t="shared" ca="1" si="6"/>
        <v>1</v>
      </c>
      <c r="N26" s="10">
        <f t="shared" ca="1" si="6"/>
        <v>3</v>
      </c>
      <c r="O26" s="10">
        <f t="shared" ca="1" si="6"/>
        <v>4</v>
      </c>
      <c r="P26" s="10">
        <f t="shared" ca="1" si="6"/>
        <v>3</v>
      </c>
      <c r="Q26" s="10">
        <f t="shared" ca="1" si="6"/>
        <v>1</v>
      </c>
      <c r="R26" s="10">
        <f t="shared" ca="1" si="6"/>
        <v>4</v>
      </c>
      <c r="S26" s="10">
        <f t="shared" ca="1" si="6"/>
        <v>2</v>
      </c>
      <c r="T26" s="10">
        <f t="shared" ca="1" si="6"/>
        <v>2</v>
      </c>
      <c r="U26" s="10">
        <f t="shared" ca="1" si="6"/>
        <v>5</v>
      </c>
      <c r="V26" s="14">
        <f t="shared" ca="1" si="10"/>
        <v>3.1</v>
      </c>
      <c r="X26" s="10">
        <f t="shared" ca="1" si="7"/>
        <v>-1.3722038089987272</v>
      </c>
      <c r="Y26" s="14">
        <f t="shared" ca="1" si="8"/>
        <v>3</v>
      </c>
      <c r="AA26" s="10">
        <f t="shared" si="13"/>
        <v>3.6500000000000012</v>
      </c>
      <c r="AB26" s="10">
        <f ca="1"/>
        <v>12</v>
      </c>
    </row>
    <row r="27" spans="1:31" x14ac:dyDescent="0.25">
      <c r="A27" s="18">
        <f t="shared" si="11"/>
        <v>10</v>
      </c>
      <c r="B27" s="10">
        <f t="shared" ca="1" si="1"/>
        <v>4</v>
      </c>
      <c r="C27" s="10">
        <f t="shared" ca="1" si="2"/>
        <v>6</v>
      </c>
      <c r="D27" s="10">
        <f t="shared" ca="1" si="2"/>
        <v>6</v>
      </c>
      <c r="E27" s="14">
        <f t="shared" ca="1" si="9"/>
        <v>5.333333333333333</v>
      </c>
      <c r="G27" s="10">
        <f t="shared" ca="1" si="3"/>
        <v>-1.3105791121681303</v>
      </c>
      <c r="H27" s="14">
        <f t="shared" ca="1" si="4"/>
        <v>2.3333333333333335</v>
      </c>
      <c r="I27" s="14">
        <f t="shared" ca="1" si="5"/>
        <v>1</v>
      </c>
      <c r="K27" s="18">
        <f t="shared" si="12"/>
        <v>10</v>
      </c>
      <c r="L27" s="10">
        <f t="shared" ca="1" si="6"/>
        <v>6</v>
      </c>
      <c r="M27" s="10">
        <f t="shared" ca="1" si="6"/>
        <v>5</v>
      </c>
      <c r="N27" s="10">
        <f t="shared" ca="1" si="6"/>
        <v>2</v>
      </c>
      <c r="O27" s="10">
        <f t="shared" ca="1" si="6"/>
        <v>6</v>
      </c>
      <c r="P27" s="10">
        <f t="shared" ca="1" si="6"/>
        <v>3</v>
      </c>
      <c r="Q27" s="10">
        <f t="shared" ca="1" si="6"/>
        <v>5</v>
      </c>
      <c r="R27" s="10">
        <f t="shared" ca="1" si="6"/>
        <v>3</v>
      </c>
      <c r="S27" s="10">
        <f t="shared" ca="1" si="6"/>
        <v>5</v>
      </c>
      <c r="T27" s="10">
        <f t="shared" ca="1" si="6"/>
        <v>5</v>
      </c>
      <c r="U27" s="10">
        <f t="shared" ca="1" si="6"/>
        <v>2</v>
      </c>
      <c r="V27" s="14">
        <f t="shared" ca="1" si="10"/>
        <v>4.2</v>
      </c>
      <c r="X27" s="10">
        <f t="shared" ca="1" si="7"/>
        <v>-1.3105791121681303</v>
      </c>
      <c r="Y27" s="14">
        <f t="shared" ca="1" si="8"/>
        <v>3.1</v>
      </c>
      <c r="AA27" s="10">
        <f t="shared" si="13"/>
        <v>3.8500000000000014</v>
      </c>
      <c r="AB27" s="10">
        <f ca="1"/>
        <v>13</v>
      </c>
    </row>
    <row r="28" spans="1:31" x14ac:dyDescent="0.25">
      <c r="A28" s="18">
        <f t="shared" si="11"/>
        <v>11</v>
      </c>
      <c r="B28" s="10">
        <f t="shared" ca="1" si="1"/>
        <v>4</v>
      </c>
      <c r="C28" s="10">
        <f t="shared" ca="1" si="2"/>
        <v>2</v>
      </c>
      <c r="D28" s="10">
        <f t="shared" ca="1" si="2"/>
        <v>3</v>
      </c>
      <c r="E28" s="14">
        <f t="shared" ca="1" si="9"/>
        <v>3</v>
      </c>
      <c r="G28" s="10">
        <f t="shared" ca="1" si="3"/>
        <v>-1.2535654384704511</v>
      </c>
      <c r="H28" s="14">
        <f t="shared" ca="1" si="4"/>
        <v>2.3333333333333335</v>
      </c>
      <c r="I28" s="14">
        <f t="shared" ca="1" si="5"/>
        <v>1</v>
      </c>
      <c r="K28" s="18">
        <f t="shared" si="12"/>
        <v>11</v>
      </c>
      <c r="L28" s="10">
        <f t="shared" ref="L28:U37" ca="1" si="14">RANDBETWEEN($F$6,$G$6)</f>
        <v>6</v>
      </c>
      <c r="M28" s="10">
        <f t="shared" ca="1" si="14"/>
        <v>6</v>
      </c>
      <c r="N28" s="10">
        <f t="shared" ca="1" si="14"/>
        <v>1</v>
      </c>
      <c r="O28" s="10">
        <f t="shared" ca="1" si="14"/>
        <v>2</v>
      </c>
      <c r="P28" s="10">
        <f t="shared" ca="1" si="14"/>
        <v>4</v>
      </c>
      <c r="Q28" s="10">
        <f t="shared" ca="1" si="14"/>
        <v>1</v>
      </c>
      <c r="R28" s="10">
        <f t="shared" ca="1" si="14"/>
        <v>6</v>
      </c>
      <c r="S28" s="10">
        <f t="shared" ca="1" si="14"/>
        <v>2</v>
      </c>
      <c r="T28" s="10">
        <f t="shared" ca="1" si="14"/>
        <v>5</v>
      </c>
      <c r="U28" s="10">
        <f t="shared" ca="1" si="14"/>
        <v>2</v>
      </c>
      <c r="V28" s="14">
        <f t="shared" ca="1" si="10"/>
        <v>3.5</v>
      </c>
      <c r="X28" s="10">
        <f t="shared" ca="1" si="7"/>
        <v>-1.2535654384704511</v>
      </c>
      <c r="Y28" s="14">
        <f t="shared" ca="1" si="8"/>
        <v>3.1</v>
      </c>
      <c r="AA28" s="10">
        <f t="shared" si="13"/>
        <v>4.0500000000000016</v>
      </c>
      <c r="AB28" s="10">
        <f ca="1"/>
        <v>19</v>
      </c>
    </row>
    <row r="29" spans="1:31" x14ac:dyDescent="0.25">
      <c r="A29" s="18">
        <f t="shared" si="11"/>
        <v>12</v>
      </c>
      <c r="B29" s="10">
        <f t="shared" ca="1" si="1"/>
        <v>4</v>
      </c>
      <c r="C29" s="10">
        <f t="shared" ca="1" si="2"/>
        <v>3</v>
      </c>
      <c r="D29" s="10">
        <f t="shared" ca="1" si="2"/>
        <v>6</v>
      </c>
      <c r="E29" s="14">
        <f t="shared" ca="1" si="9"/>
        <v>4.333333333333333</v>
      </c>
      <c r="G29" s="10">
        <f t="shared" ca="1" si="3"/>
        <v>-1.2003588580308597</v>
      </c>
      <c r="H29" s="14">
        <f t="shared" ca="1" si="4"/>
        <v>2.3333333333333335</v>
      </c>
      <c r="I29" s="14">
        <f t="shared" ca="1" si="5"/>
        <v>1</v>
      </c>
      <c r="K29" s="18">
        <f t="shared" si="12"/>
        <v>12</v>
      </c>
      <c r="L29" s="10">
        <f t="shared" ca="1" si="14"/>
        <v>2</v>
      </c>
      <c r="M29" s="10">
        <f t="shared" ca="1" si="14"/>
        <v>3</v>
      </c>
      <c r="N29" s="10">
        <f t="shared" ca="1" si="14"/>
        <v>6</v>
      </c>
      <c r="O29" s="10">
        <f t="shared" ca="1" si="14"/>
        <v>1</v>
      </c>
      <c r="P29" s="10">
        <f t="shared" ca="1" si="14"/>
        <v>4</v>
      </c>
      <c r="Q29" s="10">
        <f t="shared" ca="1" si="14"/>
        <v>5</v>
      </c>
      <c r="R29" s="10">
        <f t="shared" ca="1" si="14"/>
        <v>2</v>
      </c>
      <c r="S29" s="10">
        <f t="shared" ca="1" si="14"/>
        <v>2</v>
      </c>
      <c r="T29" s="10">
        <f t="shared" ca="1" si="14"/>
        <v>1</v>
      </c>
      <c r="U29" s="10">
        <f t="shared" ca="1" si="14"/>
        <v>6</v>
      </c>
      <c r="V29" s="14">
        <f t="shared" ca="1" si="10"/>
        <v>3.2</v>
      </c>
      <c r="X29" s="10">
        <f t="shared" ca="1" si="7"/>
        <v>-1.2003588580308597</v>
      </c>
      <c r="Y29" s="14">
        <f t="shared" ca="1" si="8"/>
        <v>3.1</v>
      </c>
      <c r="AA29" s="10">
        <f t="shared" si="13"/>
        <v>4.2500000000000018</v>
      </c>
      <c r="AB29" s="10">
        <f ca="1"/>
        <v>15</v>
      </c>
    </row>
    <row r="30" spans="1:31" x14ac:dyDescent="0.25">
      <c r="A30" s="18">
        <f t="shared" si="11"/>
        <v>13</v>
      </c>
      <c r="B30" s="10">
        <f t="shared" ca="1" si="1"/>
        <v>3</v>
      </c>
      <c r="C30" s="10">
        <f t="shared" ca="1" si="2"/>
        <v>6</v>
      </c>
      <c r="D30" s="10">
        <f t="shared" ca="1" si="2"/>
        <v>4</v>
      </c>
      <c r="E30" s="14">
        <f t="shared" ca="1" si="9"/>
        <v>4.333333333333333</v>
      </c>
      <c r="G30" s="10">
        <f t="shared" ca="1" si="3"/>
        <v>-1.1503493803760083</v>
      </c>
      <c r="H30" s="14">
        <f t="shared" ca="1" si="4"/>
        <v>2.6666666666666665</v>
      </c>
      <c r="I30" s="14">
        <f t="shared" ca="1" si="5"/>
        <v>2</v>
      </c>
      <c r="K30" s="18">
        <f t="shared" si="12"/>
        <v>13</v>
      </c>
      <c r="L30" s="10">
        <f t="shared" ca="1" si="14"/>
        <v>2</v>
      </c>
      <c r="M30" s="10">
        <f t="shared" ca="1" si="14"/>
        <v>6</v>
      </c>
      <c r="N30" s="10">
        <f t="shared" ca="1" si="14"/>
        <v>3</v>
      </c>
      <c r="O30" s="10">
        <f t="shared" ca="1" si="14"/>
        <v>3</v>
      </c>
      <c r="P30" s="10">
        <f t="shared" ca="1" si="14"/>
        <v>6</v>
      </c>
      <c r="Q30" s="10">
        <f t="shared" ca="1" si="14"/>
        <v>2</v>
      </c>
      <c r="R30" s="10">
        <f t="shared" ca="1" si="14"/>
        <v>2</v>
      </c>
      <c r="S30" s="10">
        <f t="shared" ca="1" si="14"/>
        <v>5</v>
      </c>
      <c r="T30" s="10">
        <f t="shared" ca="1" si="14"/>
        <v>2</v>
      </c>
      <c r="U30" s="10">
        <f t="shared" ca="1" si="14"/>
        <v>1</v>
      </c>
      <c r="V30" s="14">
        <f t="shared" ca="1" si="10"/>
        <v>3.2</v>
      </c>
      <c r="X30" s="10">
        <f t="shared" ca="1" si="7"/>
        <v>-1.1503493803760083</v>
      </c>
      <c r="Y30" s="14">
        <f t="shared" ca="1" si="8"/>
        <v>3.1</v>
      </c>
      <c r="AA30" s="10">
        <f t="shared" si="13"/>
        <v>4.450000000000002</v>
      </c>
      <c r="AB30" s="10">
        <f ca="1"/>
        <v>4</v>
      </c>
    </row>
    <row r="31" spans="1:31" x14ac:dyDescent="0.25">
      <c r="A31" s="18">
        <f t="shared" si="11"/>
        <v>14</v>
      </c>
      <c r="B31" s="10">
        <f t="shared" ca="1" si="1"/>
        <v>5</v>
      </c>
      <c r="C31" s="10">
        <f t="shared" ca="1" si="2"/>
        <v>6</v>
      </c>
      <c r="D31" s="10">
        <f t="shared" ca="1" si="2"/>
        <v>4</v>
      </c>
      <c r="E31" s="14">
        <f t="shared" ca="1" si="9"/>
        <v>5</v>
      </c>
      <c r="G31" s="10">
        <f t="shared" ca="1" si="3"/>
        <v>-1.1030625561995977</v>
      </c>
      <c r="H31" s="14">
        <f t="shared" ca="1" si="4"/>
        <v>2.6666666666666665</v>
      </c>
      <c r="I31" s="14">
        <f t="shared" ca="1" si="5"/>
        <v>2</v>
      </c>
      <c r="K31" s="18">
        <f t="shared" si="12"/>
        <v>14</v>
      </c>
      <c r="L31" s="10">
        <f t="shared" ca="1" si="14"/>
        <v>2</v>
      </c>
      <c r="M31" s="10">
        <f t="shared" ca="1" si="14"/>
        <v>1</v>
      </c>
      <c r="N31" s="10">
        <f t="shared" ca="1" si="14"/>
        <v>6</v>
      </c>
      <c r="O31" s="10">
        <f t="shared" ca="1" si="14"/>
        <v>1</v>
      </c>
      <c r="P31" s="10">
        <f t="shared" ca="1" si="14"/>
        <v>3</v>
      </c>
      <c r="Q31" s="10">
        <f t="shared" ca="1" si="14"/>
        <v>2</v>
      </c>
      <c r="R31" s="10">
        <f t="shared" ca="1" si="14"/>
        <v>2</v>
      </c>
      <c r="S31" s="10">
        <f t="shared" ca="1" si="14"/>
        <v>4</v>
      </c>
      <c r="T31" s="10">
        <f t="shared" ca="1" si="14"/>
        <v>1</v>
      </c>
      <c r="U31" s="10">
        <f t="shared" ca="1" si="14"/>
        <v>6</v>
      </c>
      <c r="V31" s="14">
        <f t="shared" ca="1" si="10"/>
        <v>2.8</v>
      </c>
      <c r="X31" s="10">
        <f t="shared" ca="1" si="7"/>
        <v>-1.1030625561995977</v>
      </c>
      <c r="Y31" s="14">
        <f t="shared" ca="1" si="8"/>
        <v>3.2</v>
      </c>
      <c r="AA31" s="10">
        <f t="shared" si="13"/>
        <v>4.6500000000000021</v>
      </c>
      <c r="AB31" s="10">
        <f ca="1"/>
        <v>1</v>
      </c>
    </row>
    <row r="32" spans="1:31" x14ac:dyDescent="0.25">
      <c r="A32" s="18">
        <f t="shared" si="11"/>
        <v>15</v>
      </c>
      <c r="B32" s="10">
        <f t="shared" ca="1" si="1"/>
        <v>5</v>
      </c>
      <c r="C32" s="10">
        <f t="shared" ca="1" si="2"/>
        <v>5</v>
      </c>
      <c r="D32" s="10">
        <f t="shared" ca="1" si="2"/>
        <v>4</v>
      </c>
      <c r="E32" s="14">
        <f t="shared" ca="1" si="9"/>
        <v>4.666666666666667</v>
      </c>
      <c r="G32" s="10">
        <f t="shared" ca="1" si="3"/>
        <v>-1.058121617684777</v>
      </c>
      <c r="H32" s="14">
        <f t="shared" ca="1" si="4"/>
        <v>2.6666666666666665</v>
      </c>
      <c r="I32" s="14">
        <f t="shared" ca="1" si="5"/>
        <v>2</v>
      </c>
      <c r="K32" s="18">
        <f t="shared" si="12"/>
        <v>15</v>
      </c>
      <c r="L32" s="10">
        <f t="shared" ca="1" si="14"/>
        <v>3</v>
      </c>
      <c r="M32" s="10">
        <f t="shared" ca="1" si="14"/>
        <v>6</v>
      </c>
      <c r="N32" s="10">
        <f t="shared" ca="1" si="14"/>
        <v>1</v>
      </c>
      <c r="O32" s="10">
        <f t="shared" ca="1" si="14"/>
        <v>6</v>
      </c>
      <c r="P32" s="10">
        <f t="shared" ca="1" si="14"/>
        <v>6</v>
      </c>
      <c r="Q32" s="10">
        <f t="shared" ca="1" si="14"/>
        <v>4</v>
      </c>
      <c r="R32" s="10">
        <f t="shared" ca="1" si="14"/>
        <v>3</v>
      </c>
      <c r="S32" s="10">
        <f t="shared" ca="1" si="14"/>
        <v>5</v>
      </c>
      <c r="T32" s="10">
        <f t="shared" ca="1" si="14"/>
        <v>2</v>
      </c>
      <c r="U32" s="10">
        <f t="shared" ca="1" si="14"/>
        <v>4</v>
      </c>
      <c r="V32" s="14">
        <f t="shared" ca="1" si="10"/>
        <v>4</v>
      </c>
      <c r="X32" s="10">
        <f t="shared" ca="1" si="7"/>
        <v>-1.058121617684777</v>
      </c>
      <c r="Y32" s="14">
        <f t="shared" ca="1" si="8"/>
        <v>3.2</v>
      </c>
      <c r="AA32" s="10">
        <f t="shared" si="13"/>
        <v>4.8500000000000023</v>
      </c>
      <c r="AB32" s="10">
        <f ca="1"/>
        <v>0</v>
      </c>
    </row>
    <row r="33" spans="1:28" x14ac:dyDescent="0.25">
      <c r="A33" s="18">
        <f t="shared" si="11"/>
        <v>16</v>
      </c>
      <c r="B33" s="10">
        <f t="shared" ca="1" si="1"/>
        <v>6</v>
      </c>
      <c r="C33" s="10">
        <f t="shared" ca="1" si="2"/>
        <v>1</v>
      </c>
      <c r="D33" s="10">
        <f t="shared" ca="1" si="2"/>
        <v>5</v>
      </c>
      <c r="E33" s="14">
        <f t="shared" ca="1" si="9"/>
        <v>4</v>
      </c>
      <c r="G33" s="10">
        <f t="shared" ca="1" si="3"/>
        <v>-1.0152220332170301</v>
      </c>
      <c r="H33" s="14">
        <f t="shared" ca="1" si="4"/>
        <v>2.6666666666666665</v>
      </c>
      <c r="I33" s="14">
        <f t="shared" ca="1" si="5"/>
        <v>2</v>
      </c>
      <c r="K33" s="18">
        <f t="shared" si="12"/>
        <v>16</v>
      </c>
      <c r="L33" s="10">
        <f t="shared" ca="1" si="14"/>
        <v>2</v>
      </c>
      <c r="M33" s="10">
        <f t="shared" ca="1" si="14"/>
        <v>6</v>
      </c>
      <c r="N33" s="10">
        <f t="shared" ca="1" si="14"/>
        <v>2</v>
      </c>
      <c r="O33" s="10">
        <f t="shared" ca="1" si="14"/>
        <v>5</v>
      </c>
      <c r="P33" s="10">
        <f t="shared" ca="1" si="14"/>
        <v>5</v>
      </c>
      <c r="Q33" s="10">
        <f t="shared" ca="1" si="14"/>
        <v>3</v>
      </c>
      <c r="R33" s="10">
        <f t="shared" ca="1" si="14"/>
        <v>4</v>
      </c>
      <c r="S33" s="10">
        <f t="shared" ca="1" si="14"/>
        <v>4</v>
      </c>
      <c r="T33" s="10">
        <f t="shared" ca="1" si="14"/>
        <v>6</v>
      </c>
      <c r="U33" s="10">
        <f t="shared" ca="1" si="14"/>
        <v>5</v>
      </c>
      <c r="V33" s="14">
        <f t="shared" ca="1" si="10"/>
        <v>4.2</v>
      </c>
      <c r="X33" s="10">
        <f t="shared" ca="1" si="7"/>
        <v>-1.0152220332170301</v>
      </c>
      <c r="Y33" s="14">
        <f t="shared" ca="1" si="8"/>
        <v>3.2</v>
      </c>
      <c r="AA33" s="10">
        <f t="shared" si="13"/>
        <v>5.0500000000000025</v>
      </c>
      <c r="AB33" s="10">
        <f ca="1"/>
        <v>0</v>
      </c>
    </row>
    <row r="34" spans="1:28" x14ac:dyDescent="0.25">
      <c r="A34" s="18">
        <f t="shared" si="11"/>
        <v>17</v>
      </c>
      <c r="B34" s="10">
        <f t="shared" ca="1" si="1"/>
        <v>1</v>
      </c>
      <c r="C34" s="10">
        <f t="shared" ca="1" si="2"/>
        <v>5</v>
      </c>
      <c r="D34" s="10">
        <f t="shared" ca="1" si="2"/>
        <v>2</v>
      </c>
      <c r="E34" s="14">
        <f t="shared" ca="1" si="9"/>
        <v>2.6666666666666665</v>
      </c>
      <c r="G34" s="10">
        <f t="shared" ca="1" si="3"/>
        <v>-0.97411387705930974</v>
      </c>
      <c r="H34" s="14">
        <f t="shared" ca="1" si="4"/>
        <v>2.6666666666666665</v>
      </c>
      <c r="I34" s="14">
        <f t="shared" ca="1" si="5"/>
        <v>2</v>
      </c>
      <c r="K34" s="18">
        <f t="shared" si="12"/>
        <v>17</v>
      </c>
      <c r="L34" s="10">
        <f t="shared" ca="1" si="14"/>
        <v>4</v>
      </c>
      <c r="M34" s="10">
        <f t="shared" ca="1" si="14"/>
        <v>2</v>
      </c>
      <c r="N34" s="10">
        <f t="shared" ca="1" si="14"/>
        <v>3</v>
      </c>
      <c r="O34" s="10">
        <f t="shared" ca="1" si="14"/>
        <v>6</v>
      </c>
      <c r="P34" s="10">
        <f t="shared" ca="1" si="14"/>
        <v>5</v>
      </c>
      <c r="Q34" s="10">
        <f t="shared" ca="1" si="14"/>
        <v>4</v>
      </c>
      <c r="R34" s="10">
        <f t="shared" ca="1" si="14"/>
        <v>2</v>
      </c>
      <c r="S34" s="10">
        <f t="shared" ca="1" si="14"/>
        <v>6</v>
      </c>
      <c r="T34" s="10">
        <f t="shared" ca="1" si="14"/>
        <v>1</v>
      </c>
      <c r="U34" s="10">
        <f t="shared" ca="1" si="14"/>
        <v>6</v>
      </c>
      <c r="V34" s="14">
        <f t="shared" ca="1" si="10"/>
        <v>3.9</v>
      </c>
      <c r="X34" s="10">
        <f t="shared" ca="1" si="7"/>
        <v>-0.97411387705930974</v>
      </c>
      <c r="Y34" s="14">
        <f t="shared" ca="1" si="8"/>
        <v>3.2</v>
      </c>
      <c r="AA34" s="10" t="s">
        <v>25</v>
      </c>
      <c r="AB34" s="10">
        <f ca="1"/>
        <v>0</v>
      </c>
    </row>
    <row r="35" spans="1:28" x14ac:dyDescent="0.25">
      <c r="A35" s="18">
        <f t="shared" si="11"/>
        <v>18</v>
      </c>
      <c r="B35" s="10">
        <f t="shared" ca="1" si="1"/>
        <v>6</v>
      </c>
      <c r="C35" s="10">
        <f t="shared" ca="1" si="2"/>
        <v>2</v>
      </c>
      <c r="D35" s="10">
        <f t="shared" ca="1" si="2"/>
        <v>1</v>
      </c>
      <c r="E35" s="14">
        <f t="shared" ca="1" si="9"/>
        <v>3</v>
      </c>
      <c r="G35" s="10">
        <f t="shared" ca="1" si="3"/>
        <v>-0.93458929107347943</v>
      </c>
      <c r="H35" s="14">
        <f t="shared" ca="1" si="4"/>
        <v>2.6666666666666665</v>
      </c>
      <c r="I35" s="14">
        <f t="shared" ca="1" si="5"/>
        <v>2</v>
      </c>
      <c r="K35" s="18">
        <f t="shared" si="12"/>
        <v>18</v>
      </c>
      <c r="L35" s="10">
        <f t="shared" ca="1" si="14"/>
        <v>5</v>
      </c>
      <c r="M35" s="10">
        <f t="shared" ca="1" si="14"/>
        <v>5</v>
      </c>
      <c r="N35" s="10">
        <f t="shared" ca="1" si="14"/>
        <v>3</v>
      </c>
      <c r="O35" s="10">
        <f t="shared" ca="1" si="14"/>
        <v>6</v>
      </c>
      <c r="P35" s="10">
        <f t="shared" ca="1" si="14"/>
        <v>2</v>
      </c>
      <c r="Q35" s="10">
        <f t="shared" ca="1" si="14"/>
        <v>2</v>
      </c>
      <c r="R35" s="10">
        <f t="shared" ca="1" si="14"/>
        <v>6</v>
      </c>
      <c r="S35" s="10">
        <f t="shared" ca="1" si="14"/>
        <v>2</v>
      </c>
      <c r="T35" s="10">
        <f t="shared" ca="1" si="14"/>
        <v>6</v>
      </c>
      <c r="U35" s="10">
        <f t="shared" ca="1" si="14"/>
        <v>1</v>
      </c>
      <c r="V35" s="14">
        <f t="shared" ca="1" si="10"/>
        <v>3.8</v>
      </c>
      <c r="X35" s="10">
        <f t="shared" ca="1" si="7"/>
        <v>-0.93458929107347943</v>
      </c>
      <c r="Y35" s="14">
        <f t="shared" ca="1" si="8"/>
        <v>3.3</v>
      </c>
      <c r="AB35" s="9">
        <f ca="1">SUM(AB18:AB34)</f>
        <v>100</v>
      </c>
    </row>
    <row r="36" spans="1:28" x14ac:dyDescent="0.25">
      <c r="A36" s="18">
        <f t="shared" si="11"/>
        <v>19</v>
      </c>
      <c r="B36" s="10">
        <f t="shared" ca="1" si="1"/>
        <v>3</v>
      </c>
      <c r="C36" s="10">
        <f t="shared" ca="1" si="2"/>
        <v>5</v>
      </c>
      <c r="D36" s="10">
        <f t="shared" ca="1" si="2"/>
        <v>5</v>
      </c>
      <c r="E36" s="14">
        <f ca="1">AVERAGE(B36:D36)</f>
        <v>4.333333333333333</v>
      </c>
      <c r="G36" s="10">
        <f t="shared" ca="1" si="3"/>
        <v>-0.89647336400191613</v>
      </c>
      <c r="H36" s="14">
        <f t="shared" ca="1" si="4"/>
        <v>2.6666666666666665</v>
      </c>
      <c r="I36" s="14">
        <f t="shared" ca="1" si="5"/>
        <v>2</v>
      </c>
      <c r="K36" s="18">
        <f t="shared" si="12"/>
        <v>19</v>
      </c>
      <c r="L36" s="10">
        <f t="shared" ca="1" si="14"/>
        <v>4</v>
      </c>
      <c r="M36" s="10">
        <f t="shared" ca="1" si="14"/>
        <v>6</v>
      </c>
      <c r="N36" s="10">
        <f t="shared" ca="1" si="14"/>
        <v>2</v>
      </c>
      <c r="O36" s="10">
        <f t="shared" ca="1" si="14"/>
        <v>4</v>
      </c>
      <c r="P36" s="10">
        <f t="shared" ca="1" si="14"/>
        <v>2</v>
      </c>
      <c r="Q36" s="10">
        <f t="shared" ca="1" si="14"/>
        <v>1</v>
      </c>
      <c r="R36" s="10">
        <f t="shared" ca="1" si="14"/>
        <v>1</v>
      </c>
      <c r="S36" s="10">
        <f t="shared" ca="1" si="14"/>
        <v>1</v>
      </c>
      <c r="T36" s="10">
        <f t="shared" ca="1" si="14"/>
        <v>4</v>
      </c>
      <c r="U36" s="10">
        <f t="shared" ca="1" si="14"/>
        <v>3</v>
      </c>
      <c r="V36" s="14">
        <f t="shared" ca="1" si="10"/>
        <v>2.8</v>
      </c>
      <c r="X36" s="10">
        <f t="shared" ca="1" si="7"/>
        <v>-0.89647336400191613</v>
      </c>
      <c r="Y36" s="14">
        <f t="shared" ca="1" si="8"/>
        <v>3.3</v>
      </c>
    </row>
    <row r="37" spans="1:28" x14ac:dyDescent="0.25">
      <c r="A37" s="18">
        <f t="shared" si="11"/>
        <v>20</v>
      </c>
      <c r="B37" s="10">
        <f t="shared" ca="1" si="1"/>
        <v>6</v>
      </c>
      <c r="C37" s="10">
        <f t="shared" ca="1" si="2"/>
        <v>2</v>
      </c>
      <c r="D37" s="10">
        <f t="shared" ca="1" si="2"/>
        <v>2</v>
      </c>
      <c r="E37" s="14">
        <f t="shared" ref="E37:E41" ca="1" si="15">AVERAGE(B37:D37)</f>
        <v>3.3333333333333335</v>
      </c>
      <c r="G37" s="10">
        <f t="shared" ca="1" si="3"/>
        <v>-0.85961736424191304</v>
      </c>
      <c r="H37" s="14">
        <f t="shared" ca="1" si="4"/>
        <v>2.6666666666666665</v>
      </c>
      <c r="I37" s="14">
        <f t="shared" ca="1" si="5"/>
        <v>2</v>
      </c>
      <c r="K37" s="18">
        <f t="shared" si="12"/>
        <v>20</v>
      </c>
      <c r="L37" s="10">
        <f t="shared" ca="1" si="14"/>
        <v>6</v>
      </c>
      <c r="M37" s="10">
        <f t="shared" ca="1" si="14"/>
        <v>1</v>
      </c>
      <c r="N37" s="10">
        <f t="shared" ca="1" si="14"/>
        <v>2</v>
      </c>
      <c r="O37" s="10">
        <f t="shared" ca="1" si="14"/>
        <v>4</v>
      </c>
      <c r="P37" s="10">
        <f t="shared" ca="1" si="14"/>
        <v>2</v>
      </c>
      <c r="Q37" s="10">
        <f t="shared" ca="1" si="14"/>
        <v>6</v>
      </c>
      <c r="R37" s="10">
        <f t="shared" ca="1" si="14"/>
        <v>6</v>
      </c>
      <c r="S37" s="10">
        <f t="shared" ca="1" si="14"/>
        <v>4</v>
      </c>
      <c r="T37" s="10">
        <f t="shared" ca="1" si="14"/>
        <v>3</v>
      </c>
      <c r="U37" s="10">
        <f t="shared" ca="1" si="14"/>
        <v>4</v>
      </c>
      <c r="V37" s="14">
        <f t="shared" ca="1" si="10"/>
        <v>3.8</v>
      </c>
      <c r="X37" s="10">
        <f t="shared" ca="1" si="7"/>
        <v>-0.85961736424191304</v>
      </c>
      <c r="Y37" s="14">
        <f t="shared" ca="1" si="8"/>
        <v>3.3</v>
      </c>
    </row>
    <row r="38" spans="1:28" x14ac:dyDescent="0.25">
      <c r="A38" s="18">
        <f t="shared" si="11"/>
        <v>21</v>
      </c>
      <c r="B38" s="10">
        <f t="shared" ca="1" si="1"/>
        <v>3</v>
      </c>
      <c r="C38" s="10">
        <f t="shared" ref="C38:D57" ca="1" si="16">RANDBETWEEN($F$6,$G$6)</f>
        <v>3</v>
      </c>
      <c r="D38" s="10">
        <f t="shared" ca="1" si="16"/>
        <v>4</v>
      </c>
      <c r="E38" s="14">
        <f t="shared" ca="1" si="15"/>
        <v>3.3333333333333335</v>
      </c>
      <c r="G38" s="10">
        <f t="shared" ca="1" si="3"/>
        <v>-0.82389363033855767</v>
      </c>
      <c r="H38" s="14">
        <f t="shared" ca="1" si="4"/>
        <v>3</v>
      </c>
      <c r="I38" s="14">
        <f t="shared" ca="1" si="5"/>
        <v>2</v>
      </c>
      <c r="K38" s="18">
        <f t="shared" si="12"/>
        <v>21</v>
      </c>
      <c r="L38" s="10">
        <f t="shared" ref="L38:U47" ca="1" si="17">RANDBETWEEN($F$6,$G$6)</f>
        <v>5</v>
      </c>
      <c r="M38" s="10">
        <f t="shared" ca="1" si="17"/>
        <v>1</v>
      </c>
      <c r="N38" s="10">
        <f t="shared" ca="1" si="17"/>
        <v>5</v>
      </c>
      <c r="O38" s="10">
        <f t="shared" ca="1" si="17"/>
        <v>2</v>
      </c>
      <c r="P38" s="10">
        <f t="shared" ca="1" si="17"/>
        <v>2</v>
      </c>
      <c r="Q38" s="10">
        <f t="shared" ca="1" si="17"/>
        <v>5</v>
      </c>
      <c r="R38" s="10">
        <f t="shared" ca="1" si="17"/>
        <v>5</v>
      </c>
      <c r="S38" s="10">
        <f t="shared" ca="1" si="17"/>
        <v>3</v>
      </c>
      <c r="T38" s="10">
        <f t="shared" ca="1" si="17"/>
        <v>4</v>
      </c>
      <c r="U38" s="10">
        <f t="shared" ca="1" si="17"/>
        <v>1</v>
      </c>
      <c r="V38" s="14">
        <f t="shared" ca="1" si="10"/>
        <v>3.3</v>
      </c>
      <c r="X38" s="10">
        <f t="shared" ca="1" si="7"/>
        <v>-0.82389363033855767</v>
      </c>
      <c r="Y38" s="14">
        <f t="shared" ca="1" si="8"/>
        <v>3.3</v>
      </c>
    </row>
    <row r="39" spans="1:28" x14ac:dyDescent="0.25">
      <c r="A39" s="18">
        <f t="shared" si="11"/>
        <v>22</v>
      </c>
      <c r="B39" s="10">
        <f t="shared" ca="1" si="1"/>
        <v>1</v>
      </c>
      <c r="C39" s="10">
        <f t="shared" ca="1" si="16"/>
        <v>4</v>
      </c>
      <c r="D39" s="10">
        <f t="shared" ca="1" si="16"/>
        <v>1</v>
      </c>
      <c r="E39" s="14">
        <f t="shared" ca="1" si="15"/>
        <v>2</v>
      </c>
      <c r="G39" s="10">
        <f t="shared" ca="1" si="3"/>
        <v>-0.78919165265822189</v>
      </c>
      <c r="H39" s="14">
        <f t="shared" ca="1" si="4"/>
        <v>3</v>
      </c>
      <c r="I39" s="14">
        <f t="shared" ca="1" si="5"/>
        <v>2</v>
      </c>
      <c r="K39" s="18">
        <f t="shared" si="12"/>
        <v>22</v>
      </c>
      <c r="L39" s="10">
        <f t="shared" ca="1" si="17"/>
        <v>5</v>
      </c>
      <c r="M39" s="10">
        <f t="shared" ca="1" si="17"/>
        <v>5</v>
      </c>
      <c r="N39" s="10">
        <f t="shared" ca="1" si="17"/>
        <v>5</v>
      </c>
      <c r="O39" s="10">
        <f t="shared" ca="1" si="17"/>
        <v>3</v>
      </c>
      <c r="P39" s="10">
        <f t="shared" ca="1" si="17"/>
        <v>2</v>
      </c>
      <c r="Q39" s="10">
        <f t="shared" ca="1" si="17"/>
        <v>1</v>
      </c>
      <c r="R39" s="10">
        <f t="shared" ca="1" si="17"/>
        <v>2</v>
      </c>
      <c r="S39" s="10">
        <f t="shared" ca="1" si="17"/>
        <v>4</v>
      </c>
      <c r="T39" s="10">
        <f t="shared" ca="1" si="17"/>
        <v>6</v>
      </c>
      <c r="U39" s="10">
        <f t="shared" ca="1" si="17"/>
        <v>3</v>
      </c>
      <c r="V39" s="14">
        <f t="shared" ca="1" si="10"/>
        <v>3.6</v>
      </c>
      <c r="X39" s="10">
        <f t="shared" ca="1" si="7"/>
        <v>-0.78919165265822189</v>
      </c>
      <c r="Y39" s="14">
        <f t="shared" ca="1" si="8"/>
        <v>3.3</v>
      </c>
    </row>
    <row r="40" spans="1:28" x14ac:dyDescent="0.25">
      <c r="A40" s="18">
        <f t="shared" si="11"/>
        <v>23</v>
      </c>
      <c r="B40" s="10">
        <f t="shared" ca="1" si="1"/>
        <v>4</v>
      </c>
      <c r="C40" s="10">
        <f t="shared" ca="1" si="16"/>
        <v>4</v>
      </c>
      <c r="D40" s="10">
        <f t="shared" ca="1" si="16"/>
        <v>1</v>
      </c>
      <c r="E40" s="14">
        <f t="shared" ca="1" si="15"/>
        <v>3</v>
      </c>
      <c r="G40" s="10">
        <f t="shared" ca="1" si="3"/>
        <v>-0.75541502636046909</v>
      </c>
      <c r="H40" s="14">
        <f t="shared" ca="1" si="4"/>
        <v>3</v>
      </c>
      <c r="I40" s="14">
        <f t="shared" ca="1" si="5"/>
        <v>2</v>
      </c>
      <c r="K40" s="18">
        <f t="shared" si="12"/>
        <v>23</v>
      </c>
      <c r="L40" s="10">
        <f t="shared" ca="1" si="17"/>
        <v>3</v>
      </c>
      <c r="M40" s="10">
        <f t="shared" ca="1" si="17"/>
        <v>3</v>
      </c>
      <c r="N40" s="10">
        <f t="shared" ca="1" si="17"/>
        <v>1</v>
      </c>
      <c r="O40" s="10">
        <f t="shared" ca="1" si="17"/>
        <v>3</v>
      </c>
      <c r="P40" s="10">
        <f t="shared" ca="1" si="17"/>
        <v>1</v>
      </c>
      <c r="Q40" s="10">
        <f t="shared" ca="1" si="17"/>
        <v>4</v>
      </c>
      <c r="R40" s="10">
        <f t="shared" ca="1" si="17"/>
        <v>5</v>
      </c>
      <c r="S40" s="10">
        <f t="shared" ca="1" si="17"/>
        <v>2</v>
      </c>
      <c r="T40" s="10">
        <f t="shared" ca="1" si="17"/>
        <v>6</v>
      </c>
      <c r="U40" s="10">
        <f t="shared" ca="1" si="17"/>
        <v>6</v>
      </c>
      <c r="V40" s="14">
        <f t="shared" ca="1" si="10"/>
        <v>3.4</v>
      </c>
      <c r="X40" s="10">
        <f t="shared" ca="1" si="7"/>
        <v>-0.75541502636046909</v>
      </c>
      <c r="Y40" s="14">
        <f t="shared" ca="1" si="8"/>
        <v>3.3</v>
      </c>
    </row>
    <row r="41" spans="1:28" x14ac:dyDescent="0.25">
      <c r="A41" s="18">
        <f t="shared" si="11"/>
        <v>24</v>
      </c>
      <c r="B41" s="10">
        <f t="shared" ca="1" si="1"/>
        <v>6</v>
      </c>
      <c r="C41" s="10">
        <f t="shared" ca="1" si="16"/>
        <v>4</v>
      </c>
      <c r="D41" s="10">
        <f t="shared" ca="1" si="16"/>
        <v>4</v>
      </c>
      <c r="E41" s="14">
        <f t="shared" ca="1" si="15"/>
        <v>4.666666666666667</v>
      </c>
      <c r="G41" s="10">
        <f t="shared" ca="1" si="3"/>
        <v>-0.72247905192806261</v>
      </c>
      <c r="H41" s="14">
        <f t="shared" ca="1" si="4"/>
        <v>3</v>
      </c>
      <c r="I41" s="14">
        <f t="shared" ca="1" si="5"/>
        <v>2</v>
      </c>
      <c r="K41" s="18">
        <f t="shared" si="12"/>
        <v>24</v>
      </c>
      <c r="L41" s="10">
        <f t="shared" ca="1" si="17"/>
        <v>3</v>
      </c>
      <c r="M41" s="10">
        <f t="shared" ca="1" si="17"/>
        <v>2</v>
      </c>
      <c r="N41" s="10">
        <f t="shared" ca="1" si="17"/>
        <v>2</v>
      </c>
      <c r="O41" s="10">
        <f t="shared" ca="1" si="17"/>
        <v>3</v>
      </c>
      <c r="P41" s="10">
        <f t="shared" ca="1" si="17"/>
        <v>1</v>
      </c>
      <c r="Q41" s="10">
        <f t="shared" ca="1" si="17"/>
        <v>2</v>
      </c>
      <c r="R41" s="10">
        <f t="shared" ca="1" si="17"/>
        <v>5</v>
      </c>
      <c r="S41" s="10">
        <f t="shared" ca="1" si="17"/>
        <v>6</v>
      </c>
      <c r="T41" s="10">
        <f t="shared" ca="1" si="17"/>
        <v>3</v>
      </c>
      <c r="U41" s="10">
        <f t="shared" ca="1" si="17"/>
        <v>6</v>
      </c>
      <c r="V41" s="14">
        <f t="shared" ca="1" si="10"/>
        <v>3.3</v>
      </c>
      <c r="X41" s="10">
        <f t="shared" ca="1" si="7"/>
        <v>-0.72247905192806261</v>
      </c>
      <c r="Y41" s="14">
        <f t="shared" ca="1" si="8"/>
        <v>3.3</v>
      </c>
    </row>
    <row r="42" spans="1:28" x14ac:dyDescent="0.25">
      <c r="A42" s="18">
        <f t="shared" si="11"/>
        <v>25</v>
      </c>
      <c r="B42" s="10">
        <f t="shared" ca="1" si="1"/>
        <v>4</v>
      </c>
      <c r="C42" s="10">
        <f t="shared" ca="1" si="16"/>
        <v>1</v>
      </c>
      <c r="D42" s="10">
        <f t="shared" ca="1" si="16"/>
        <v>5</v>
      </c>
      <c r="E42" s="14">
        <f t="shared" ref="E42:E83" ca="1" si="18">AVERAGE(B42:D42)</f>
        <v>3.3333333333333335</v>
      </c>
      <c r="G42" s="10">
        <f t="shared" ca="1" si="3"/>
        <v>-0.69030882393303394</v>
      </c>
      <c r="H42" s="14">
        <f t="shared" ref="H42:H105" ca="1" si="19">SMALL($E$18:$E$117,ROW()-ROW($H$17))</f>
        <v>3</v>
      </c>
      <c r="I42" s="14">
        <f t="shared" ca="1" si="5"/>
        <v>2</v>
      </c>
      <c r="K42" s="18">
        <f t="shared" si="12"/>
        <v>25</v>
      </c>
      <c r="L42" s="10">
        <f t="shared" ca="1" si="17"/>
        <v>1</v>
      </c>
      <c r="M42" s="10">
        <f t="shared" ca="1" si="17"/>
        <v>2</v>
      </c>
      <c r="N42" s="10">
        <f t="shared" ca="1" si="17"/>
        <v>1</v>
      </c>
      <c r="O42" s="10">
        <f t="shared" ca="1" si="17"/>
        <v>2</v>
      </c>
      <c r="P42" s="10">
        <f t="shared" ca="1" si="17"/>
        <v>6</v>
      </c>
      <c r="Q42" s="10">
        <f t="shared" ca="1" si="17"/>
        <v>1</v>
      </c>
      <c r="R42" s="10">
        <f t="shared" ca="1" si="17"/>
        <v>1</v>
      </c>
      <c r="S42" s="10">
        <f t="shared" ca="1" si="17"/>
        <v>3</v>
      </c>
      <c r="T42" s="10">
        <f t="shared" ca="1" si="17"/>
        <v>2</v>
      </c>
      <c r="U42" s="10">
        <f t="shared" ca="1" si="17"/>
        <v>4</v>
      </c>
      <c r="V42" s="14">
        <f t="shared" ref="V42:V83" ca="1" si="20">AVERAGE(L42:U42)</f>
        <v>2.2999999999999998</v>
      </c>
      <c r="X42" s="10">
        <f t="shared" ca="1" si="7"/>
        <v>-0.69030882393303394</v>
      </c>
      <c r="Y42" s="14">
        <f t="shared" ref="Y42:Y105" ca="1" si="21">SMALL($V$18:$V$117,ROW()-ROW($Y$17))</f>
        <v>3.3</v>
      </c>
    </row>
    <row r="43" spans="1:28" x14ac:dyDescent="0.25">
      <c r="A43" s="18">
        <f t="shared" si="11"/>
        <v>26</v>
      </c>
      <c r="B43" s="10">
        <f t="shared" ca="1" si="1"/>
        <v>4</v>
      </c>
      <c r="C43" s="10">
        <f t="shared" ca="1" si="16"/>
        <v>5</v>
      </c>
      <c r="D43" s="10">
        <f t="shared" ca="1" si="16"/>
        <v>6</v>
      </c>
      <c r="E43" s="14">
        <f t="shared" ca="1" si="18"/>
        <v>5</v>
      </c>
      <c r="G43" s="10">
        <f t="shared" ca="1" si="3"/>
        <v>-0.65883769273618775</v>
      </c>
      <c r="H43" s="14">
        <f t="shared" ca="1" si="19"/>
        <v>3</v>
      </c>
      <c r="I43" s="14">
        <f t="shared" ca="1" si="5"/>
        <v>2</v>
      </c>
      <c r="K43" s="18">
        <f t="shared" si="12"/>
        <v>26</v>
      </c>
      <c r="L43" s="10">
        <f t="shared" ca="1" si="17"/>
        <v>5</v>
      </c>
      <c r="M43" s="10">
        <f t="shared" ca="1" si="17"/>
        <v>3</v>
      </c>
      <c r="N43" s="10">
        <f t="shared" ca="1" si="17"/>
        <v>5</v>
      </c>
      <c r="O43" s="10">
        <f t="shared" ca="1" si="17"/>
        <v>6</v>
      </c>
      <c r="P43" s="10">
        <f t="shared" ca="1" si="17"/>
        <v>6</v>
      </c>
      <c r="Q43" s="10">
        <f t="shared" ca="1" si="17"/>
        <v>2</v>
      </c>
      <c r="R43" s="10">
        <f t="shared" ca="1" si="17"/>
        <v>2</v>
      </c>
      <c r="S43" s="10">
        <f t="shared" ca="1" si="17"/>
        <v>2</v>
      </c>
      <c r="T43" s="10">
        <f t="shared" ca="1" si="17"/>
        <v>1</v>
      </c>
      <c r="U43" s="10">
        <f t="shared" ca="1" si="17"/>
        <v>3</v>
      </c>
      <c r="V43" s="14">
        <f t="shared" ca="1" si="20"/>
        <v>3.5</v>
      </c>
      <c r="X43" s="10">
        <f t="shared" ca="1" si="7"/>
        <v>-0.65883769273618775</v>
      </c>
      <c r="Y43" s="14">
        <f t="shared" ca="1" si="21"/>
        <v>3.4</v>
      </c>
    </row>
    <row r="44" spans="1:28" x14ac:dyDescent="0.25">
      <c r="A44" s="18">
        <f t="shared" si="11"/>
        <v>27</v>
      </c>
      <c r="B44" s="10">
        <f t="shared" ca="1" si="1"/>
        <v>2</v>
      </c>
      <c r="C44" s="10">
        <f t="shared" ca="1" si="16"/>
        <v>1</v>
      </c>
      <c r="D44" s="10">
        <f t="shared" ca="1" si="16"/>
        <v>6</v>
      </c>
      <c r="E44" s="14">
        <f t="shared" ca="1" si="18"/>
        <v>3</v>
      </c>
      <c r="G44" s="10">
        <f t="shared" ca="1" si="3"/>
        <v>-0.62800601443756987</v>
      </c>
      <c r="H44" s="14">
        <f t="shared" ca="1" si="19"/>
        <v>3</v>
      </c>
      <c r="I44" s="14">
        <f t="shared" ca="1" si="5"/>
        <v>2</v>
      </c>
      <c r="K44" s="18">
        <f t="shared" si="12"/>
        <v>27</v>
      </c>
      <c r="L44" s="10">
        <f t="shared" ca="1" si="17"/>
        <v>2</v>
      </c>
      <c r="M44" s="10">
        <f t="shared" ca="1" si="17"/>
        <v>2</v>
      </c>
      <c r="N44" s="10">
        <f t="shared" ca="1" si="17"/>
        <v>4</v>
      </c>
      <c r="O44" s="10">
        <f t="shared" ca="1" si="17"/>
        <v>4</v>
      </c>
      <c r="P44" s="10">
        <f t="shared" ca="1" si="17"/>
        <v>4</v>
      </c>
      <c r="Q44" s="10">
        <f t="shared" ca="1" si="17"/>
        <v>3</v>
      </c>
      <c r="R44" s="10">
        <f t="shared" ca="1" si="17"/>
        <v>4</v>
      </c>
      <c r="S44" s="10">
        <f t="shared" ca="1" si="17"/>
        <v>3</v>
      </c>
      <c r="T44" s="10">
        <f t="shared" ca="1" si="17"/>
        <v>5</v>
      </c>
      <c r="U44" s="10">
        <f t="shared" ca="1" si="17"/>
        <v>5</v>
      </c>
      <c r="V44" s="14">
        <f t="shared" ca="1" si="20"/>
        <v>3.6</v>
      </c>
      <c r="X44" s="10">
        <f t="shared" ca="1" si="7"/>
        <v>-0.62800601443756987</v>
      </c>
      <c r="Y44" s="14">
        <f t="shared" ca="1" si="21"/>
        <v>3.4</v>
      </c>
    </row>
    <row r="45" spans="1:28" x14ac:dyDescent="0.25">
      <c r="A45" s="18">
        <f t="shared" si="11"/>
        <v>28</v>
      </c>
      <c r="B45" s="10">
        <f t="shared" ca="1" si="1"/>
        <v>3</v>
      </c>
      <c r="C45" s="10">
        <f t="shared" ca="1" si="16"/>
        <v>4</v>
      </c>
      <c r="D45" s="10">
        <f t="shared" ca="1" si="16"/>
        <v>1</v>
      </c>
      <c r="E45" s="14">
        <f t="shared" ca="1" si="18"/>
        <v>2.6666666666666665</v>
      </c>
      <c r="G45" s="10">
        <f t="shared" ca="1" si="3"/>
        <v>-0.59776012604247841</v>
      </c>
      <c r="H45" s="14">
        <f t="shared" ca="1" si="19"/>
        <v>3</v>
      </c>
      <c r="I45" s="14">
        <f t="shared" ca="1" si="5"/>
        <v>3</v>
      </c>
      <c r="K45" s="18">
        <f t="shared" si="12"/>
        <v>28</v>
      </c>
      <c r="L45" s="10">
        <f t="shared" ca="1" si="17"/>
        <v>4</v>
      </c>
      <c r="M45" s="10">
        <f t="shared" ca="1" si="17"/>
        <v>2</v>
      </c>
      <c r="N45" s="10">
        <f t="shared" ca="1" si="17"/>
        <v>4</v>
      </c>
      <c r="O45" s="10">
        <f t="shared" ca="1" si="17"/>
        <v>5</v>
      </c>
      <c r="P45" s="10">
        <f t="shared" ca="1" si="17"/>
        <v>3</v>
      </c>
      <c r="Q45" s="10">
        <f t="shared" ca="1" si="17"/>
        <v>6</v>
      </c>
      <c r="R45" s="10">
        <f t="shared" ca="1" si="17"/>
        <v>3</v>
      </c>
      <c r="S45" s="10">
        <f t="shared" ca="1" si="17"/>
        <v>5</v>
      </c>
      <c r="T45" s="10">
        <f t="shared" ca="1" si="17"/>
        <v>5</v>
      </c>
      <c r="U45" s="10">
        <f t="shared" ca="1" si="17"/>
        <v>3</v>
      </c>
      <c r="V45" s="14">
        <f t="shared" ca="1" si="20"/>
        <v>4</v>
      </c>
      <c r="X45" s="10">
        <f t="shared" ca="1" si="7"/>
        <v>-0.59776012604247841</v>
      </c>
      <c r="Y45" s="14">
        <f t="shared" ca="1" si="21"/>
        <v>3.4</v>
      </c>
    </row>
    <row r="46" spans="1:28" x14ac:dyDescent="0.25">
      <c r="A46" s="18">
        <f t="shared" si="11"/>
        <v>29</v>
      </c>
      <c r="B46" s="10">
        <f t="shared" ca="1" si="1"/>
        <v>4</v>
      </c>
      <c r="C46" s="10">
        <f t="shared" ca="1" si="16"/>
        <v>2</v>
      </c>
      <c r="D46" s="10">
        <f t="shared" ca="1" si="16"/>
        <v>3</v>
      </c>
      <c r="E46" s="14">
        <f t="shared" ca="1" si="18"/>
        <v>3</v>
      </c>
      <c r="G46" s="10">
        <f t="shared" ca="1" si="3"/>
        <v>-0.56805149833898283</v>
      </c>
      <c r="H46" s="14">
        <f t="shared" ca="1" si="19"/>
        <v>3</v>
      </c>
      <c r="I46" s="14">
        <f t="shared" ca="1" si="5"/>
        <v>3</v>
      </c>
      <c r="K46" s="18">
        <f t="shared" si="12"/>
        <v>29</v>
      </c>
      <c r="L46" s="10">
        <f t="shared" ca="1" si="17"/>
        <v>6</v>
      </c>
      <c r="M46" s="10">
        <f t="shared" ca="1" si="17"/>
        <v>1</v>
      </c>
      <c r="N46" s="10">
        <f t="shared" ca="1" si="17"/>
        <v>2</v>
      </c>
      <c r="O46" s="10">
        <f t="shared" ca="1" si="17"/>
        <v>4</v>
      </c>
      <c r="P46" s="10">
        <f t="shared" ca="1" si="17"/>
        <v>1</v>
      </c>
      <c r="Q46" s="10">
        <f t="shared" ca="1" si="17"/>
        <v>3</v>
      </c>
      <c r="R46" s="10">
        <f t="shared" ca="1" si="17"/>
        <v>4</v>
      </c>
      <c r="S46" s="10">
        <f t="shared" ca="1" si="17"/>
        <v>6</v>
      </c>
      <c r="T46" s="10">
        <f t="shared" ca="1" si="17"/>
        <v>4</v>
      </c>
      <c r="U46" s="10">
        <f t="shared" ca="1" si="17"/>
        <v>4</v>
      </c>
      <c r="V46" s="14">
        <f t="shared" ca="1" si="20"/>
        <v>3.5</v>
      </c>
      <c r="X46" s="10">
        <f t="shared" ca="1" si="7"/>
        <v>-0.56805149833898283</v>
      </c>
      <c r="Y46" s="14">
        <f t="shared" ca="1" si="21"/>
        <v>3.4</v>
      </c>
    </row>
    <row r="47" spans="1:28" x14ac:dyDescent="0.25">
      <c r="A47" s="18">
        <f t="shared" si="11"/>
        <v>30</v>
      </c>
      <c r="B47" s="10">
        <f t="shared" ca="1" si="1"/>
        <v>2</v>
      </c>
      <c r="C47" s="10">
        <f t="shared" ca="1" si="16"/>
        <v>2</v>
      </c>
      <c r="D47" s="10">
        <f t="shared" ca="1" si="16"/>
        <v>4</v>
      </c>
      <c r="E47" s="14">
        <f t="shared" ca="1" si="18"/>
        <v>2.6666666666666665</v>
      </c>
      <c r="G47" s="10">
        <f t="shared" ca="1" si="3"/>
        <v>-0.5388360302784504</v>
      </c>
      <c r="H47" s="14">
        <f t="shared" ca="1" si="19"/>
        <v>3</v>
      </c>
      <c r="I47" s="14">
        <f t="shared" ca="1" si="5"/>
        <v>3</v>
      </c>
      <c r="K47" s="18">
        <f t="shared" si="12"/>
        <v>30</v>
      </c>
      <c r="L47" s="10">
        <f t="shared" ca="1" si="17"/>
        <v>1</v>
      </c>
      <c r="M47" s="10">
        <f t="shared" ca="1" si="17"/>
        <v>3</v>
      </c>
      <c r="N47" s="10">
        <f t="shared" ca="1" si="17"/>
        <v>5</v>
      </c>
      <c r="O47" s="10">
        <f t="shared" ca="1" si="17"/>
        <v>6</v>
      </c>
      <c r="P47" s="10">
        <f t="shared" ca="1" si="17"/>
        <v>4</v>
      </c>
      <c r="Q47" s="10">
        <f t="shared" ca="1" si="17"/>
        <v>6</v>
      </c>
      <c r="R47" s="10">
        <f t="shared" ca="1" si="17"/>
        <v>4</v>
      </c>
      <c r="S47" s="10">
        <f t="shared" ca="1" si="17"/>
        <v>1</v>
      </c>
      <c r="T47" s="10">
        <f t="shared" ca="1" si="17"/>
        <v>6</v>
      </c>
      <c r="U47" s="10">
        <f t="shared" ca="1" si="17"/>
        <v>1</v>
      </c>
      <c r="V47" s="14">
        <f t="shared" ca="1" si="20"/>
        <v>3.7</v>
      </c>
      <c r="X47" s="10">
        <f t="shared" ca="1" si="7"/>
        <v>-0.5388360302784504</v>
      </c>
      <c r="Y47" s="14">
        <f t="shared" ca="1" si="21"/>
        <v>3.4</v>
      </c>
    </row>
    <row r="48" spans="1:28" x14ac:dyDescent="0.25">
      <c r="A48" s="18">
        <f t="shared" si="11"/>
        <v>31</v>
      </c>
      <c r="B48" s="10">
        <f t="shared" ca="1" si="1"/>
        <v>4</v>
      </c>
      <c r="C48" s="10">
        <f t="shared" ca="1" si="16"/>
        <v>3</v>
      </c>
      <c r="D48" s="10">
        <f t="shared" ca="1" si="16"/>
        <v>6</v>
      </c>
      <c r="E48" s="14">
        <f t="shared" ca="1" si="18"/>
        <v>4.333333333333333</v>
      </c>
      <c r="G48" s="10">
        <f t="shared" ca="1" si="3"/>
        <v>-0.51007345696859485</v>
      </c>
      <c r="H48" s="14">
        <f t="shared" ca="1" si="19"/>
        <v>3</v>
      </c>
      <c r="I48" s="14">
        <f t="shared" ca="1" si="5"/>
        <v>3</v>
      </c>
      <c r="K48" s="18">
        <f t="shared" si="12"/>
        <v>31</v>
      </c>
      <c r="L48" s="10">
        <f t="shared" ref="L48:U57" ca="1" si="22">RANDBETWEEN($F$6,$G$6)</f>
        <v>4</v>
      </c>
      <c r="M48" s="10">
        <f t="shared" ca="1" si="22"/>
        <v>3</v>
      </c>
      <c r="N48" s="10">
        <f t="shared" ca="1" si="22"/>
        <v>5</v>
      </c>
      <c r="O48" s="10">
        <f t="shared" ca="1" si="22"/>
        <v>6</v>
      </c>
      <c r="P48" s="10">
        <f t="shared" ca="1" si="22"/>
        <v>4</v>
      </c>
      <c r="Q48" s="10">
        <f t="shared" ca="1" si="22"/>
        <v>2</v>
      </c>
      <c r="R48" s="10">
        <f t="shared" ca="1" si="22"/>
        <v>5</v>
      </c>
      <c r="S48" s="10">
        <f t="shared" ca="1" si="22"/>
        <v>3</v>
      </c>
      <c r="T48" s="10">
        <f t="shared" ca="1" si="22"/>
        <v>4</v>
      </c>
      <c r="U48" s="10">
        <f t="shared" ca="1" si="22"/>
        <v>1</v>
      </c>
      <c r="V48" s="14">
        <f t="shared" ca="1" si="20"/>
        <v>3.7</v>
      </c>
      <c r="X48" s="10">
        <f t="shared" ca="1" si="7"/>
        <v>-0.51007345696859485</v>
      </c>
      <c r="Y48" s="14">
        <f t="shared" ca="1" si="21"/>
        <v>3.4</v>
      </c>
    </row>
    <row r="49" spans="1:25" x14ac:dyDescent="0.25">
      <c r="A49" s="18">
        <f t="shared" si="11"/>
        <v>32</v>
      </c>
      <c r="B49" s="10">
        <f t="shared" ca="1" si="1"/>
        <v>3</v>
      </c>
      <c r="C49" s="10">
        <f t="shared" ca="1" si="16"/>
        <v>5</v>
      </c>
      <c r="D49" s="10">
        <f t="shared" ca="1" si="16"/>
        <v>4</v>
      </c>
      <c r="E49" s="14">
        <f t="shared" ca="1" si="18"/>
        <v>4</v>
      </c>
      <c r="G49" s="10">
        <f t="shared" ca="1" si="3"/>
        <v>-0.48172684958473044</v>
      </c>
      <c r="H49" s="14">
        <f t="shared" ca="1" si="19"/>
        <v>3</v>
      </c>
      <c r="I49" s="14">
        <f t="shared" ca="1" si="5"/>
        <v>3</v>
      </c>
      <c r="K49" s="18">
        <f t="shared" si="12"/>
        <v>32</v>
      </c>
      <c r="L49" s="10">
        <f t="shared" ca="1" si="22"/>
        <v>2</v>
      </c>
      <c r="M49" s="10">
        <f t="shared" ca="1" si="22"/>
        <v>4</v>
      </c>
      <c r="N49" s="10">
        <f t="shared" ca="1" si="22"/>
        <v>2</v>
      </c>
      <c r="O49" s="10">
        <f t="shared" ca="1" si="22"/>
        <v>5</v>
      </c>
      <c r="P49" s="10">
        <f t="shared" ca="1" si="22"/>
        <v>2</v>
      </c>
      <c r="Q49" s="10">
        <f t="shared" ca="1" si="22"/>
        <v>1</v>
      </c>
      <c r="R49" s="10">
        <f t="shared" ca="1" si="22"/>
        <v>3</v>
      </c>
      <c r="S49" s="10">
        <f t="shared" ca="1" si="22"/>
        <v>3</v>
      </c>
      <c r="T49" s="10">
        <f t="shared" ca="1" si="22"/>
        <v>6</v>
      </c>
      <c r="U49" s="10">
        <f t="shared" ca="1" si="22"/>
        <v>2</v>
      </c>
      <c r="V49" s="14">
        <f t="shared" ca="1" si="20"/>
        <v>3</v>
      </c>
      <c r="X49" s="10">
        <f t="shared" ca="1" si="7"/>
        <v>-0.48172684958473044</v>
      </c>
      <c r="Y49" s="14">
        <f t="shared" ca="1" si="21"/>
        <v>3.4</v>
      </c>
    </row>
    <row r="50" spans="1:25" x14ac:dyDescent="0.25">
      <c r="A50" s="18">
        <f t="shared" si="11"/>
        <v>33</v>
      </c>
      <c r="B50" s="10">
        <f t="shared" ca="1" si="1"/>
        <v>4</v>
      </c>
      <c r="C50" s="10">
        <f t="shared" ca="1" si="16"/>
        <v>2</v>
      </c>
      <c r="D50" s="10">
        <f t="shared" ca="1" si="16"/>
        <v>3</v>
      </c>
      <c r="E50" s="14">
        <f t="shared" ca="1" si="18"/>
        <v>3</v>
      </c>
      <c r="G50" s="10">
        <f t="shared" ref="G50:G81" ca="1" si="23">_xlfn.NORM.S.INV((ROW()-ROW($G$17)-0.5)/$B$10)</f>
        <v>-0.45376219016987951</v>
      </c>
      <c r="H50" s="14">
        <f t="shared" ca="1" si="19"/>
        <v>3.3333333333333335</v>
      </c>
      <c r="I50" s="14">
        <f t="shared" ref="I50:I81" ca="1" si="24">SMALL($B$18:$B$117,ROW()-ROW($H$17))</f>
        <v>3</v>
      </c>
      <c r="K50" s="18">
        <f t="shared" si="12"/>
        <v>33</v>
      </c>
      <c r="L50" s="10">
        <f t="shared" ca="1" si="22"/>
        <v>6</v>
      </c>
      <c r="M50" s="10">
        <f t="shared" ca="1" si="22"/>
        <v>6</v>
      </c>
      <c r="N50" s="10">
        <f t="shared" ca="1" si="22"/>
        <v>3</v>
      </c>
      <c r="O50" s="10">
        <f t="shared" ca="1" si="22"/>
        <v>4</v>
      </c>
      <c r="P50" s="10">
        <f t="shared" ca="1" si="22"/>
        <v>6</v>
      </c>
      <c r="Q50" s="10">
        <f t="shared" ca="1" si="22"/>
        <v>6</v>
      </c>
      <c r="R50" s="10">
        <f t="shared" ca="1" si="22"/>
        <v>3</v>
      </c>
      <c r="S50" s="10">
        <f t="shared" ca="1" si="22"/>
        <v>1</v>
      </c>
      <c r="T50" s="10">
        <f t="shared" ca="1" si="22"/>
        <v>1</v>
      </c>
      <c r="U50" s="10">
        <f t="shared" ca="1" si="22"/>
        <v>2</v>
      </c>
      <c r="V50" s="14">
        <f t="shared" ca="1" si="20"/>
        <v>3.8</v>
      </c>
      <c r="X50" s="10">
        <f t="shared" ref="X50:X81" ca="1" si="25">_xlfn.NORM.S.INV((ROW()-ROW($X$17)-0.5)/$L$10)</f>
        <v>-0.45376219016987951</v>
      </c>
      <c r="Y50" s="14">
        <f t="shared" ca="1" si="21"/>
        <v>3.4</v>
      </c>
    </row>
    <row r="51" spans="1:25" x14ac:dyDescent="0.25">
      <c r="A51" s="18">
        <f t="shared" si="11"/>
        <v>34</v>
      </c>
      <c r="B51" s="10">
        <f t="shared" ref="B51:B82" ca="1" si="26">RANDBETWEEN($F$6,$G$6)</f>
        <v>3</v>
      </c>
      <c r="C51" s="10">
        <f t="shared" ca="1" si="16"/>
        <v>5</v>
      </c>
      <c r="D51" s="10">
        <f t="shared" ca="1" si="16"/>
        <v>3</v>
      </c>
      <c r="E51" s="14">
        <f t="shared" ca="1" si="18"/>
        <v>3.6666666666666665</v>
      </c>
      <c r="G51" s="10">
        <f t="shared" ca="1" si="23"/>
        <v>-0.42614800784127821</v>
      </c>
      <c r="H51" s="14">
        <f t="shared" ca="1" si="19"/>
        <v>3.3333333333333335</v>
      </c>
      <c r="I51" s="14">
        <f t="shared" ca="1" si="24"/>
        <v>3</v>
      </c>
      <c r="K51" s="18">
        <f t="shared" si="12"/>
        <v>34</v>
      </c>
      <c r="L51" s="10">
        <f t="shared" ca="1" si="22"/>
        <v>4</v>
      </c>
      <c r="M51" s="10">
        <f t="shared" ca="1" si="22"/>
        <v>3</v>
      </c>
      <c r="N51" s="10">
        <f t="shared" ca="1" si="22"/>
        <v>2</v>
      </c>
      <c r="O51" s="10">
        <f t="shared" ca="1" si="22"/>
        <v>4</v>
      </c>
      <c r="P51" s="10">
        <f t="shared" ca="1" si="22"/>
        <v>2</v>
      </c>
      <c r="Q51" s="10">
        <f t="shared" ca="1" si="22"/>
        <v>2</v>
      </c>
      <c r="R51" s="10">
        <f t="shared" ca="1" si="22"/>
        <v>2</v>
      </c>
      <c r="S51" s="10">
        <f t="shared" ca="1" si="22"/>
        <v>6</v>
      </c>
      <c r="T51" s="10">
        <f t="shared" ca="1" si="22"/>
        <v>3</v>
      </c>
      <c r="U51" s="10">
        <f t="shared" ca="1" si="22"/>
        <v>4</v>
      </c>
      <c r="V51" s="14">
        <f t="shared" ca="1" si="20"/>
        <v>3.2</v>
      </c>
      <c r="X51" s="10">
        <f t="shared" ca="1" si="25"/>
        <v>-0.42614800784127821</v>
      </c>
      <c r="Y51" s="14">
        <f t="shared" ca="1" si="21"/>
        <v>3.4</v>
      </c>
    </row>
    <row r="52" spans="1:25" x14ac:dyDescent="0.25">
      <c r="A52" s="18">
        <f t="shared" si="11"/>
        <v>35</v>
      </c>
      <c r="B52" s="10">
        <f t="shared" ca="1" si="26"/>
        <v>4</v>
      </c>
      <c r="C52" s="10">
        <f t="shared" ca="1" si="16"/>
        <v>4</v>
      </c>
      <c r="D52" s="10">
        <f t="shared" ca="1" si="16"/>
        <v>3</v>
      </c>
      <c r="E52" s="14">
        <f t="shared" ca="1" si="18"/>
        <v>3.6666666666666665</v>
      </c>
      <c r="G52" s="10">
        <f t="shared" ca="1" si="23"/>
        <v>-0.39885506564233691</v>
      </c>
      <c r="H52" s="14">
        <f t="shared" ca="1" si="19"/>
        <v>3.3333333333333335</v>
      </c>
      <c r="I52" s="14">
        <f t="shared" ca="1" si="24"/>
        <v>3</v>
      </c>
      <c r="K52" s="18">
        <f t="shared" si="12"/>
        <v>35</v>
      </c>
      <c r="L52" s="10">
        <f t="shared" ca="1" si="22"/>
        <v>1</v>
      </c>
      <c r="M52" s="10">
        <f t="shared" ca="1" si="22"/>
        <v>5</v>
      </c>
      <c r="N52" s="10">
        <f t="shared" ca="1" si="22"/>
        <v>4</v>
      </c>
      <c r="O52" s="10">
        <f t="shared" ca="1" si="22"/>
        <v>6</v>
      </c>
      <c r="P52" s="10">
        <f t="shared" ca="1" si="22"/>
        <v>2</v>
      </c>
      <c r="Q52" s="10">
        <f t="shared" ca="1" si="22"/>
        <v>3</v>
      </c>
      <c r="R52" s="10">
        <f t="shared" ca="1" si="22"/>
        <v>6</v>
      </c>
      <c r="S52" s="10">
        <f t="shared" ca="1" si="22"/>
        <v>4</v>
      </c>
      <c r="T52" s="10">
        <f t="shared" ca="1" si="22"/>
        <v>2</v>
      </c>
      <c r="U52" s="10">
        <f t="shared" ca="1" si="22"/>
        <v>1</v>
      </c>
      <c r="V52" s="14">
        <f t="shared" ca="1" si="20"/>
        <v>3.4</v>
      </c>
      <c r="X52" s="10">
        <f t="shared" ca="1" si="25"/>
        <v>-0.39885506564233691</v>
      </c>
      <c r="Y52" s="14">
        <f t="shared" ca="1" si="21"/>
        <v>3.4</v>
      </c>
    </row>
    <row r="53" spans="1:25" x14ac:dyDescent="0.25">
      <c r="A53" s="18">
        <f t="shared" si="11"/>
        <v>36</v>
      </c>
      <c r="B53" s="10">
        <f t="shared" ca="1" si="26"/>
        <v>4</v>
      </c>
      <c r="C53" s="10">
        <f t="shared" ca="1" si="16"/>
        <v>6</v>
      </c>
      <c r="D53" s="10">
        <f t="shared" ca="1" si="16"/>
        <v>6</v>
      </c>
      <c r="E53" s="14">
        <f t="shared" ca="1" si="18"/>
        <v>5.333333333333333</v>
      </c>
      <c r="G53" s="10">
        <f t="shared" ca="1" si="23"/>
        <v>-0.3718560893850747</v>
      </c>
      <c r="H53" s="14">
        <f t="shared" ca="1" si="19"/>
        <v>3.3333333333333335</v>
      </c>
      <c r="I53" s="14">
        <f t="shared" ca="1" si="24"/>
        <v>3</v>
      </c>
      <c r="K53" s="18">
        <f t="shared" si="12"/>
        <v>36</v>
      </c>
      <c r="L53" s="10">
        <f t="shared" ca="1" si="22"/>
        <v>5</v>
      </c>
      <c r="M53" s="10">
        <f t="shared" ca="1" si="22"/>
        <v>6</v>
      </c>
      <c r="N53" s="10">
        <f t="shared" ca="1" si="22"/>
        <v>1</v>
      </c>
      <c r="O53" s="10">
        <f t="shared" ca="1" si="22"/>
        <v>4</v>
      </c>
      <c r="P53" s="10">
        <f t="shared" ca="1" si="22"/>
        <v>2</v>
      </c>
      <c r="Q53" s="10">
        <f t="shared" ca="1" si="22"/>
        <v>4</v>
      </c>
      <c r="R53" s="10">
        <f t="shared" ca="1" si="22"/>
        <v>5</v>
      </c>
      <c r="S53" s="10">
        <f t="shared" ca="1" si="22"/>
        <v>2</v>
      </c>
      <c r="T53" s="10">
        <f t="shared" ca="1" si="22"/>
        <v>2</v>
      </c>
      <c r="U53" s="10">
        <f t="shared" ca="1" si="22"/>
        <v>6</v>
      </c>
      <c r="V53" s="14">
        <f t="shared" ca="1" si="20"/>
        <v>3.7</v>
      </c>
      <c r="X53" s="10">
        <f t="shared" ca="1" si="25"/>
        <v>-0.3718560893850747</v>
      </c>
      <c r="Y53" s="14">
        <f t="shared" ca="1" si="21"/>
        <v>3.4</v>
      </c>
    </row>
    <row r="54" spans="1:25" x14ac:dyDescent="0.25">
      <c r="A54" s="18">
        <f t="shared" si="11"/>
        <v>37</v>
      </c>
      <c r="B54" s="10">
        <f t="shared" ca="1" si="26"/>
        <v>5</v>
      </c>
      <c r="C54" s="10">
        <f t="shared" ca="1" si="16"/>
        <v>2</v>
      </c>
      <c r="D54" s="10">
        <f t="shared" ca="1" si="16"/>
        <v>3</v>
      </c>
      <c r="E54" s="14">
        <f t="shared" ca="1" si="18"/>
        <v>3.3333333333333335</v>
      </c>
      <c r="G54" s="10">
        <f t="shared" ca="1" si="23"/>
        <v>-0.34512553147047242</v>
      </c>
      <c r="H54" s="14">
        <f t="shared" ca="1" si="19"/>
        <v>3.3333333333333335</v>
      </c>
      <c r="I54" s="14">
        <f t="shared" ca="1" si="24"/>
        <v>3</v>
      </c>
      <c r="K54" s="18">
        <f t="shared" si="12"/>
        <v>37</v>
      </c>
      <c r="L54" s="10">
        <f t="shared" ca="1" si="22"/>
        <v>5</v>
      </c>
      <c r="M54" s="10">
        <f t="shared" ca="1" si="22"/>
        <v>1</v>
      </c>
      <c r="N54" s="10">
        <f t="shared" ca="1" si="22"/>
        <v>5</v>
      </c>
      <c r="O54" s="10">
        <f t="shared" ca="1" si="22"/>
        <v>1</v>
      </c>
      <c r="P54" s="10">
        <f t="shared" ca="1" si="22"/>
        <v>3</v>
      </c>
      <c r="Q54" s="10">
        <f t="shared" ca="1" si="22"/>
        <v>5</v>
      </c>
      <c r="R54" s="10">
        <f t="shared" ca="1" si="22"/>
        <v>5</v>
      </c>
      <c r="S54" s="10">
        <f t="shared" ca="1" si="22"/>
        <v>2</v>
      </c>
      <c r="T54" s="10">
        <f t="shared" ca="1" si="22"/>
        <v>2</v>
      </c>
      <c r="U54" s="10">
        <f t="shared" ca="1" si="22"/>
        <v>5</v>
      </c>
      <c r="V54" s="14">
        <f t="shared" ca="1" si="20"/>
        <v>3.4</v>
      </c>
      <c r="X54" s="10">
        <f t="shared" ca="1" si="25"/>
        <v>-0.34512553147047242</v>
      </c>
      <c r="Y54" s="14">
        <f t="shared" ca="1" si="21"/>
        <v>3.5</v>
      </c>
    </row>
    <row r="55" spans="1:25" x14ac:dyDescent="0.25">
      <c r="A55" s="18">
        <f t="shared" si="11"/>
        <v>38</v>
      </c>
      <c r="B55" s="10">
        <f t="shared" ca="1" si="26"/>
        <v>6</v>
      </c>
      <c r="C55" s="10">
        <f t="shared" ca="1" si="16"/>
        <v>2</v>
      </c>
      <c r="D55" s="10">
        <f t="shared" ca="1" si="16"/>
        <v>4</v>
      </c>
      <c r="E55" s="14">
        <f t="shared" ca="1" si="18"/>
        <v>4</v>
      </c>
      <c r="G55" s="10">
        <f t="shared" ca="1" si="23"/>
        <v>-0.3186393639643752</v>
      </c>
      <c r="H55" s="14">
        <f t="shared" ca="1" si="19"/>
        <v>3.3333333333333335</v>
      </c>
      <c r="I55" s="14">
        <f t="shared" ca="1" si="24"/>
        <v>3</v>
      </c>
      <c r="K55" s="18">
        <f t="shared" si="12"/>
        <v>38</v>
      </c>
      <c r="L55" s="10">
        <f t="shared" ca="1" si="22"/>
        <v>3</v>
      </c>
      <c r="M55" s="10">
        <f t="shared" ca="1" si="22"/>
        <v>2</v>
      </c>
      <c r="N55" s="10">
        <f t="shared" ca="1" si="22"/>
        <v>4</v>
      </c>
      <c r="O55" s="10">
        <f t="shared" ca="1" si="22"/>
        <v>3</v>
      </c>
      <c r="P55" s="10">
        <f t="shared" ca="1" si="22"/>
        <v>1</v>
      </c>
      <c r="Q55" s="10">
        <f t="shared" ca="1" si="22"/>
        <v>4</v>
      </c>
      <c r="R55" s="10">
        <f t="shared" ca="1" si="22"/>
        <v>2</v>
      </c>
      <c r="S55" s="10">
        <f t="shared" ca="1" si="22"/>
        <v>5</v>
      </c>
      <c r="T55" s="10">
        <f t="shared" ca="1" si="22"/>
        <v>5</v>
      </c>
      <c r="U55" s="10">
        <f t="shared" ca="1" si="22"/>
        <v>6</v>
      </c>
      <c r="V55" s="14">
        <f t="shared" ca="1" si="20"/>
        <v>3.5</v>
      </c>
      <c r="X55" s="10">
        <f t="shared" ca="1" si="25"/>
        <v>-0.3186393639643752</v>
      </c>
      <c r="Y55" s="14">
        <f t="shared" ca="1" si="21"/>
        <v>3.5</v>
      </c>
    </row>
    <row r="56" spans="1:25" x14ac:dyDescent="0.25">
      <c r="A56" s="18">
        <f t="shared" si="11"/>
        <v>39</v>
      </c>
      <c r="B56" s="10">
        <f t="shared" ca="1" si="26"/>
        <v>1</v>
      </c>
      <c r="C56" s="10">
        <f t="shared" ca="1" si="16"/>
        <v>2</v>
      </c>
      <c r="D56" s="10">
        <f t="shared" ca="1" si="16"/>
        <v>1</v>
      </c>
      <c r="E56" s="14">
        <f t="shared" ca="1" si="18"/>
        <v>1.3333333333333333</v>
      </c>
      <c r="G56" s="10">
        <f t="shared" ca="1" si="23"/>
        <v>-0.29237489622680418</v>
      </c>
      <c r="H56" s="14">
        <f t="shared" ca="1" si="19"/>
        <v>3.3333333333333335</v>
      </c>
      <c r="I56" s="14">
        <f t="shared" ca="1" si="24"/>
        <v>3</v>
      </c>
      <c r="K56" s="18">
        <f t="shared" si="12"/>
        <v>39</v>
      </c>
      <c r="L56" s="10">
        <f t="shared" ca="1" si="22"/>
        <v>2</v>
      </c>
      <c r="M56" s="10">
        <f t="shared" ca="1" si="22"/>
        <v>3</v>
      </c>
      <c r="N56" s="10">
        <f t="shared" ca="1" si="22"/>
        <v>2</v>
      </c>
      <c r="O56" s="10">
        <f t="shared" ca="1" si="22"/>
        <v>5</v>
      </c>
      <c r="P56" s="10">
        <f t="shared" ca="1" si="22"/>
        <v>3</v>
      </c>
      <c r="Q56" s="10">
        <f t="shared" ca="1" si="22"/>
        <v>4</v>
      </c>
      <c r="R56" s="10">
        <f t="shared" ca="1" si="22"/>
        <v>6</v>
      </c>
      <c r="S56" s="10">
        <f t="shared" ca="1" si="22"/>
        <v>6</v>
      </c>
      <c r="T56" s="10">
        <f t="shared" ca="1" si="22"/>
        <v>4</v>
      </c>
      <c r="U56" s="10">
        <f t="shared" ca="1" si="22"/>
        <v>5</v>
      </c>
      <c r="V56" s="14">
        <f t="shared" ca="1" si="20"/>
        <v>4</v>
      </c>
      <c r="X56" s="10">
        <f t="shared" ca="1" si="25"/>
        <v>-0.29237489622680418</v>
      </c>
      <c r="Y56" s="14">
        <f t="shared" ca="1" si="21"/>
        <v>3.5</v>
      </c>
    </row>
    <row r="57" spans="1:25" x14ac:dyDescent="0.25">
      <c r="A57" s="18">
        <f t="shared" si="11"/>
        <v>40</v>
      </c>
      <c r="B57" s="10">
        <f t="shared" ca="1" si="26"/>
        <v>4</v>
      </c>
      <c r="C57" s="10">
        <f t="shared" ca="1" si="16"/>
        <v>6</v>
      </c>
      <c r="D57" s="10">
        <f t="shared" ca="1" si="16"/>
        <v>6</v>
      </c>
      <c r="E57" s="14">
        <f t="shared" ca="1" si="18"/>
        <v>5.333333333333333</v>
      </c>
      <c r="G57" s="10">
        <f t="shared" ca="1" si="23"/>
        <v>-0.26631061320409499</v>
      </c>
      <c r="H57" s="14">
        <f t="shared" ca="1" si="19"/>
        <v>3.3333333333333335</v>
      </c>
      <c r="I57" s="14">
        <f t="shared" ca="1" si="24"/>
        <v>3</v>
      </c>
      <c r="K57" s="18">
        <f t="shared" si="12"/>
        <v>40</v>
      </c>
      <c r="L57" s="10">
        <f t="shared" ca="1" si="22"/>
        <v>3</v>
      </c>
      <c r="M57" s="10">
        <f t="shared" ca="1" si="22"/>
        <v>4</v>
      </c>
      <c r="N57" s="10">
        <f t="shared" ca="1" si="22"/>
        <v>6</v>
      </c>
      <c r="O57" s="10">
        <f t="shared" ca="1" si="22"/>
        <v>5</v>
      </c>
      <c r="P57" s="10">
        <f t="shared" ca="1" si="22"/>
        <v>1</v>
      </c>
      <c r="Q57" s="10">
        <f t="shared" ca="1" si="22"/>
        <v>1</v>
      </c>
      <c r="R57" s="10">
        <f t="shared" ca="1" si="22"/>
        <v>6</v>
      </c>
      <c r="S57" s="10">
        <f t="shared" ca="1" si="22"/>
        <v>6</v>
      </c>
      <c r="T57" s="10">
        <f t="shared" ca="1" si="22"/>
        <v>3</v>
      </c>
      <c r="U57" s="10">
        <f t="shared" ca="1" si="22"/>
        <v>4</v>
      </c>
      <c r="V57" s="14">
        <f t="shared" ca="1" si="20"/>
        <v>3.9</v>
      </c>
      <c r="X57" s="10">
        <f t="shared" ca="1" si="25"/>
        <v>-0.26631061320409499</v>
      </c>
      <c r="Y57" s="14">
        <f t="shared" ca="1" si="21"/>
        <v>3.5</v>
      </c>
    </row>
    <row r="58" spans="1:25" x14ac:dyDescent="0.25">
      <c r="A58" s="18">
        <f t="shared" si="11"/>
        <v>41</v>
      </c>
      <c r="B58" s="10">
        <f t="shared" ca="1" si="26"/>
        <v>6</v>
      </c>
      <c r="C58" s="10">
        <f t="shared" ref="C58:D77" ca="1" si="27">RANDBETWEEN($F$6,$G$6)</f>
        <v>5</v>
      </c>
      <c r="D58" s="10">
        <f t="shared" ca="1" si="27"/>
        <v>5</v>
      </c>
      <c r="E58" s="14">
        <f t="shared" ca="1" si="18"/>
        <v>5.333333333333333</v>
      </c>
      <c r="G58" s="10">
        <f t="shared" ca="1" si="23"/>
        <v>-0.2404260311423079</v>
      </c>
      <c r="H58" s="14">
        <f t="shared" ca="1" si="19"/>
        <v>3.3333333333333335</v>
      </c>
      <c r="I58" s="14">
        <f t="shared" ca="1" si="24"/>
        <v>3</v>
      </c>
      <c r="K58" s="18">
        <f t="shared" si="12"/>
        <v>41</v>
      </c>
      <c r="L58" s="10">
        <f t="shared" ref="L58:U67" ca="1" si="28">RANDBETWEEN($F$6,$G$6)</f>
        <v>5</v>
      </c>
      <c r="M58" s="10">
        <f t="shared" ca="1" si="28"/>
        <v>5</v>
      </c>
      <c r="N58" s="10">
        <f t="shared" ca="1" si="28"/>
        <v>4</v>
      </c>
      <c r="O58" s="10">
        <f t="shared" ca="1" si="28"/>
        <v>4</v>
      </c>
      <c r="P58" s="10">
        <f t="shared" ca="1" si="28"/>
        <v>6</v>
      </c>
      <c r="Q58" s="10">
        <f t="shared" ca="1" si="28"/>
        <v>2</v>
      </c>
      <c r="R58" s="10">
        <f t="shared" ca="1" si="28"/>
        <v>3</v>
      </c>
      <c r="S58" s="10">
        <f t="shared" ca="1" si="28"/>
        <v>3</v>
      </c>
      <c r="T58" s="10">
        <f t="shared" ca="1" si="28"/>
        <v>3</v>
      </c>
      <c r="U58" s="10">
        <f t="shared" ca="1" si="28"/>
        <v>6</v>
      </c>
      <c r="V58" s="14">
        <f t="shared" ca="1" si="20"/>
        <v>4.0999999999999996</v>
      </c>
      <c r="X58" s="10">
        <f t="shared" ca="1" si="25"/>
        <v>-0.2404260311423079</v>
      </c>
      <c r="Y58" s="14">
        <f t="shared" ca="1" si="21"/>
        <v>3.5</v>
      </c>
    </row>
    <row r="59" spans="1:25" x14ac:dyDescent="0.25">
      <c r="A59" s="18">
        <f t="shared" si="11"/>
        <v>42</v>
      </c>
      <c r="B59" s="10">
        <f t="shared" ca="1" si="26"/>
        <v>3</v>
      </c>
      <c r="C59" s="10">
        <f t="shared" ca="1" si="27"/>
        <v>5</v>
      </c>
      <c r="D59" s="10">
        <f t="shared" ca="1" si="27"/>
        <v>3</v>
      </c>
      <c r="E59" s="14">
        <f t="shared" ca="1" si="18"/>
        <v>3.6666666666666665</v>
      </c>
      <c r="G59" s="10">
        <f t="shared" ca="1" si="23"/>
        <v>-0.21470156800174456</v>
      </c>
      <c r="H59" s="14">
        <f t="shared" ca="1" si="19"/>
        <v>3.3333333333333335</v>
      </c>
      <c r="I59" s="14">
        <f t="shared" ca="1" si="24"/>
        <v>3</v>
      </c>
      <c r="K59" s="18">
        <f t="shared" si="12"/>
        <v>42</v>
      </c>
      <c r="L59" s="10">
        <f t="shared" ca="1" si="28"/>
        <v>3</v>
      </c>
      <c r="M59" s="10">
        <f t="shared" ca="1" si="28"/>
        <v>5</v>
      </c>
      <c r="N59" s="10">
        <f t="shared" ca="1" si="28"/>
        <v>6</v>
      </c>
      <c r="O59" s="10">
        <f t="shared" ca="1" si="28"/>
        <v>6</v>
      </c>
      <c r="P59" s="10">
        <f t="shared" ca="1" si="28"/>
        <v>6</v>
      </c>
      <c r="Q59" s="10">
        <f t="shared" ca="1" si="28"/>
        <v>3</v>
      </c>
      <c r="R59" s="10">
        <f t="shared" ca="1" si="28"/>
        <v>2</v>
      </c>
      <c r="S59" s="10">
        <f t="shared" ca="1" si="28"/>
        <v>2</v>
      </c>
      <c r="T59" s="10">
        <f t="shared" ca="1" si="28"/>
        <v>3</v>
      </c>
      <c r="U59" s="10">
        <f t="shared" ca="1" si="28"/>
        <v>4</v>
      </c>
      <c r="V59" s="14">
        <f t="shared" ca="1" si="20"/>
        <v>4</v>
      </c>
      <c r="X59" s="10">
        <f t="shared" ca="1" si="25"/>
        <v>-0.21470156800174456</v>
      </c>
      <c r="Y59" s="14">
        <f t="shared" ca="1" si="21"/>
        <v>3.5</v>
      </c>
    </row>
    <row r="60" spans="1:25" x14ac:dyDescent="0.25">
      <c r="A60" s="18">
        <f t="shared" si="11"/>
        <v>43</v>
      </c>
      <c r="B60" s="10">
        <f t="shared" ca="1" si="26"/>
        <v>3</v>
      </c>
      <c r="C60" s="10">
        <f t="shared" ca="1" si="27"/>
        <v>5</v>
      </c>
      <c r="D60" s="10">
        <f t="shared" ca="1" si="27"/>
        <v>1</v>
      </c>
      <c r="E60" s="14">
        <f t="shared" ca="1" si="18"/>
        <v>3</v>
      </c>
      <c r="G60" s="10">
        <f t="shared" ca="1" si="23"/>
        <v>-0.18911842627279254</v>
      </c>
      <c r="H60" s="14">
        <f t="shared" ca="1" si="19"/>
        <v>3.3333333333333335</v>
      </c>
      <c r="I60" s="14">
        <f t="shared" ca="1" si="24"/>
        <v>3</v>
      </c>
      <c r="K60" s="18">
        <f t="shared" si="12"/>
        <v>43</v>
      </c>
      <c r="L60" s="10">
        <f t="shared" ca="1" si="28"/>
        <v>2</v>
      </c>
      <c r="M60" s="10">
        <f t="shared" ca="1" si="28"/>
        <v>5</v>
      </c>
      <c r="N60" s="10">
        <f t="shared" ca="1" si="28"/>
        <v>2</v>
      </c>
      <c r="O60" s="10">
        <f t="shared" ca="1" si="28"/>
        <v>4</v>
      </c>
      <c r="P60" s="10">
        <f t="shared" ca="1" si="28"/>
        <v>5</v>
      </c>
      <c r="Q60" s="10">
        <f t="shared" ca="1" si="28"/>
        <v>1</v>
      </c>
      <c r="R60" s="10">
        <f t="shared" ca="1" si="28"/>
        <v>1</v>
      </c>
      <c r="S60" s="10">
        <f t="shared" ca="1" si="28"/>
        <v>6</v>
      </c>
      <c r="T60" s="10">
        <f t="shared" ca="1" si="28"/>
        <v>4</v>
      </c>
      <c r="U60" s="10">
        <f t="shared" ca="1" si="28"/>
        <v>4</v>
      </c>
      <c r="V60" s="14">
        <f t="shared" ca="1" si="20"/>
        <v>3.4</v>
      </c>
      <c r="X60" s="10">
        <f t="shared" ca="1" si="25"/>
        <v>-0.18911842627279254</v>
      </c>
      <c r="Y60" s="14">
        <f t="shared" ca="1" si="21"/>
        <v>3.5</v>
      </c>
    </row>
    <row r="61" spans="1:25" x14ac:dyDescent="0.25">
      <c r="A61" s="18">
        <f t="shared" si="11"/>
        <v>44</v>
      </c>
      <c r="B61" s="10">
        <f t="shared" ca="1" si="26"/>
        <v>6</v>
      </c>
      <c r="C61" s="10">
        <f t="shared" ca="1" si="27"/>
        <v>2</v>
      </c>
      <c r="D61" s="10">
        <f t="shared" ca="1" si="27"/>
        <v>3</v>
      </c>
      <c r="E61" s="14">
        <f t="shared" ca="1" si="18"/>
        <v>3.6666666666666665</v>
      </c>
      <c r="G61" s="10">
        <f t="shared" ca="1" si="23"/>
        <v>-0.16365848623314128</v>
      </c>
      <c r="H61" s="14">
        <f t="shared" ca="1" si="19"/>
        <v>3.3333333333333335</v>
      </c>
      <c r="I61" s="14">
        <f t="shared" ca="1" si="24"/>
        <v>3</v>
      </c>
      <c r="K61" s="18">
        <f t="shared" si="12"/>
        <v>44</v>
      </c>
      <c r="L61" s="10">
        <f t="shared" ca="1" si="28"/>
        <v>3</v>
      </c>
      <c r="M61" s="10">
        <f t="shared" ca="1" si="28"/>
        <v>4</v>
      </c>
      <c r="N61" s="10">
        <f t="shared" ca="1" si="28"/>
        <v>4</v>
      </c>
      <c r="O61" s="10">
        <f t="shared" ca="1" si="28"/>
        <v>1</v>
      </c>
      <c r="P61" s="10">
        <f t="shared" ca="1" si="28"/>
        <v>4</v>
      </c>
      <c r="Q61" s="10">
        <f t="shared" ca="1" si="28"/>
        <v>5</v>
      </c>
      <c r="R61" s="10">
        <f t="shared" ca="1" si="28"/>
        <v>1</v>
      </c>
      <c r="S61" s="10">
        <f t="shared" ca="1" si="28"/>
        <v>2</v>
      </c>
      <c r="T61" s="10">
        <f t="shared" ca="1" si="28"/>
        <v>4</v>
      </c>
      <c r="U61" s="10">
        <f t="shared" ca="1" si="28"/>
        <v>3</v>
      </c>
      <c r="V61" s="14">
        <f t="shared" ca="1" si="20"/>
        <v>3.1</v>
      </c>
      <c r="X61" s="10">
        <f t="shared" ca="1" si="25"/>
        <v>-0.16365848623314128</v>
      </c>
      <c r="Y61" s="14">
        <f t="shared" ca="1" si="21"/>
        <v>3.5</v>
      </c>
    </row>
    <row r="62" spans="1:25" x14ac:dyDescent="0.25">
      <c r="A62" s="18">
        <f t="shared" si="11"/>
        <v>45</v>
      </c>
      <c r="B62" s="10">
        <f t="shared" ca="1" si="26"/>
        <v>6</v>
      </c>
      <c r="C62" s="10">
        <f t="shared" ca="1" si="27"/>
        <v>4</v>
      </c>
      <c r="D62" s="10">
        <f t="shared" ca="1" si="27"/>
        <v>6</v>
      </c>
      <c r="E62" s="14">
        <f t="shared" ca="1" si="18"/>
        <v>5.333333333333333</v>
      </c>
      <c r="G62" s="10">
        <f t="shared" ca="1" si="23"/>
        <v>-0.1383042079614045</v>
      </c>
      <c r="H62" s="14">
        <f t="shared" ca="1" si="19"/>
        <v>3.3333333333333335</v>
      </c>
      <c r="I62" s="14">
        <f t="shared" ca="1" si="24"/>
        <v>4</v>
      </c>
      <c r="K62" s="18">
        <f t="shared" si="12"/>
        <v>45</v>
      </c>
      <c r="L62" s="10">
        <f t="shared" ca="1" si="28"/>
        <v>3</v>
      </c>
      <c r="M62" s="10">
        <f t="shared" ca="1" si="28"/>
        <v>1</v>
      </c>
      <c r="N62" s="10">
        <f t="shared" ca="1" si="28"/>
        <v>4</v>
      </c>
      <c r="O62" s="10">
        <f t="shared" ca="1" si="28"/>
        <v>1</v>
      </c>
      <c r="P62" s="10">
        <f t="shared" ca="1" si="28"/>
        <v>5</v>
      </c>
      <c r="Q62" s="10">
        <f t="shared" ca="1" si="28"/>
        <v>5</v>
      </c>
      <c r="R62" s="10">
        <f t="shared" ca="1" si="28"/>
        <v>3</v>
      </c>
      <c r="S62" s="10">
        <f t="shared" ca="1" si="28"/>
        <v>4</v>
      </c>
      <c r="T62" s="10">
        <f t="shared" ca="1" si="28"/>
        <v>4</v>
      </c>
      <c r="U62" s="10">
        <f t="shared" ca="1" si="28"/>
        <v>4</v>
      </c>
      <c r="V62" s="14">
        <f t="shared" ca="1" si="20"/>
        <v>3.4</v>
      </c>
      <c r="X62" s="10">
        <f t="shared" ca="1" si="25"/>
        <v>-0.1383042079614045</v>
      </c>
      <c r="Y62" s="14">
        <f t="shared" ca="1" si="21"/>
        <v>3.6</v>
      </c>
    </row>
    <row r="63" spans="1:25" x14ac:dyDescent="0.25">
      <c r="A63" s="18">
        <f t="shared" si="11"/>
        <v>46</v>
      </c>
      <c r="B63" s="10">
        <f t="shared" ca="1" si="26"/>
        <v>6</v>
      </c>
      <c r="C63" s="10">
        <f t="shared" ca="1" si="27"/>
        <v>2</v>
      </c>
      <c r="D63" s="10">
        <f t="shared" ca="1" si="27"/>
        <v>4</v>
      </c>
      <c r="E63" s="14">
        <f t="shared" ca="1" si="18"/>
        <v>4</v>
      </c>
      <c r="G63" s="10">
        <f t="shared" ca="1" si="23"/>
        <v>-0.11303854064456513</v>
      </c>
      <c r="H63" s="14">
        <f t="shared" ca="1" si="19"/>
        <v>3.3333333333333335</v>
      </c>
      <c r="I63" s="14">
        <f t="shared" ca="1" si="24"/>
        <v>4</v>
      </c>
      <c r="K63" s="18">
        <f t="shared" si="12"/>
        <v>46</v>
      </c>
      <c r="L63" s="10">
        <f t="shared" ca="1" si="28"/>
        <v>5</v>
      </c>
      <c r="M63" s="10">
        <f t="shared" ca="1" si="28"/>
        <v>6</v>
      </c>
      <c r="N63" s="10">
        <f t="shared" ca="1" si="28"/>
        <v>3</v>
      </c>
      <c r="O63" s="10">
        <f t="shared" ca="1" si="28"/>
        <v>6</v>
      </c>
      <c r="P63" s="10">
        <f t="shared" ca="1" si="28"/>
        <v>6</v>
      </c>
      <c r="Q63" s="10">
        <f t="shared" ca="1" si="28"/>
        <v>4</v>
      </c>
      <c r="R63" s="10">
        <f t="shared" ca="1" si="28"/>
        <v>2</v>
      </c>
      <c r="S63" s="10">
        <f t="shared" ca="1" si="28"/>
        <v>2</v>
      </c>
      <c r="T63" s="10">
        <f t="shared" ca="1" si="28"/>
        <v>3</v>
      </c>
      <c r="U63" s="10">
        <f t="shared" ca="1" si="28"/>
        <v>4</v>
      </c>
      <c r="V63" s="14">
        <f t="shared" ca="1" si="20"/>
        <v>4.0999999999999996</v>
      </c>
      <c r="X63" s="10">
        <f t="shared" ca="1" si="25"/>
        <v>-0.11303854064456513</v>
      </c>
      <c r="Y63" s="14">
        <f t="shared" ca="1" si="21"/>
        <v>3.6</v>
      </c>
    </row>
    <row r="64" spans="1:25" x14ac:dyDescent="0.25">
      <c r="A64" s="18">
        <f t="shared" si="11"/>
        <v>47</v>
      </c>
      <c r="B64" s="10">
        <f t="shared" ca="1" si="26"/>
        <v>6</v>
      </c>
      <c r="C64" s="10">
        <f t="shared" ca="1" si="27"/>
        <v>6</v>
      </c>
      <c r="D64" s="10">
        <f t="shared" ca="1" si="27"/>
        <v>6</v>
      </c>
      <c r="E64" s="14">
        <f t="shared" ca="1" si="18"/>
        <v>6</v>
      </c>
      <c r="G64" s="10">
        <f t="shared" ca="1" si="23"/>
        <v>-8.7844837895871677E-2</v>
      </c>
      <c r="H64" s="14">
        <f t="shared" ca="1" si="19"/>
        <v>3.6666666666666665</v>
      </c>
      <c r="I64" s="14">
        <f t="shared" ca="1" si="24"/>
        <v>4</v>
      </c>
      <c r="K64" s="18">
        <f t="shared" si="12"/>
        <v>47</v>
      </c>
      <c r="L64" s="10">
        <f t="shared" ca="1" si="28"/>
        <v>6</v>
      </c>
      <c r="M64" s="10">
        <f t="shared" ca="1" si="28"/>
        <v>4</v>
      </c>
      <c r="N64" s="10">
        <f t="shared" ca="1" si="28"/>
        <v>3</v>
      </c>
      <c r="O64" s="10">
        <f t="shared" ca="1" si="28"/>
        <v>6</v>
      </c>
      <c r="P64" s="10">
        <f t="shared" ca="1" si="28"/>
        <v>4</v>
      </c>
      <c r="Q64" s="10">
        <f t="shared" ca="1" si="28"/>
        <v>4</v>
      </c>
      <c r="R64" s="10">
        <f t="shared" ca="1" si="28"/>
        <v>5</v>
      </c>
      <c r="S64" s="10">
        <f t="shared" ca="1" si="28"/>
        <v>2</v>
      </c>
      <c r="T64" s="10">
        <f t="shared" ca="1" si="28"/>
        <v>1</v>
      </c>
      <c r="U64" s="10">
        <f t="shared" ca="1" si="28"/>
        <v>4</v>
      </c>
      <c r="V64" s="14">
        <f t="shared" ca="1" si="20"/>
        <v>3.9</v>
      </c>
      <c r="X64" s="10">
        <f t="shared" ca="1" si="25"/>
        <v>-8.7844837895871677E-2</v>
      </c>
      <c r="Y64" s="14">
        <f t="shared" ca="1" si="21"/>
        <v>3.6</v>
      </c>
    </row>
    <row r="65" spans="1:25" x14ac:dyDescent="0.25">
      <c r="A65" s="18">
        <f t="shared" si="11"/>
        <v>48</v>
      </c>
      <c r="B65" s="10">
        <f t="shared" ca="1" si="26"/>
        <v>2</v>
      </c>
      <c r="C65" s="10">
        <f t="shared" ca="1" si="27"/>
        <v>5</v>
      </c>
      <c r="D65" s="10">
        <f t="shared" ca="1" si="27"/>
        <v>6</v>
      </c>
      <c r="E65" s="14">
        <f t="shared" ca="1" si="18"/>
        <v>4.333333333333333</v>
      </c>
      <c r="G65" s="10">
        <f t="shared" ca="1" si="23"/>
        <v>-6.2706777943213846E-2</v>
      </c>
      <c r="H65" s="14">
        <f t="shared" ca="1" si="19"/>
        <v>3.6666666666666665</v>
      </c>
      <c r="I65" s="14">
        <f t="shared" ca="1" si="24"/>
        <v>4</v>
      </c>
      <c r="K65" s="18">
        <f t="shared" si="12"/>
        <v>48</v>
      </c>
      <c r="L65" s="10">
        <f t="shared" ca="1" si="28"/>
        <v>2</v>
      </c>
      <c r="M65" s="10">
        <f t="shared" ca="1" si="28"/>
        <v>6</v>
      </c>
      <c r="N65" s="10">
        <f t="shared" ca="1" si="28"/>
        <v>4</v>
      </c>
      <c r="O65" s="10">
        <f t="shared" ca="1" si="28"/>
        <v>5</v>
      </c>
      <c r="P65" s="10">
        <f t="shared" ca="1" si="28"/>
        <v>1</v>
      </c>
      <c r="Q65" s="10">
        <f t="shared" ca="1" si="28"/>
        <v>1</v>
      </c>
      <c r="R65" s="10">
        <f t="shared" ca="1" si="28"/>
        <v>4</v>
      </c>
      <c r="S65" s="10">
        <f t="shared" ca="1" si="28"/>
        <v>4</v>
      </c>
      <c r="T65" s="10">
        <f t="shared" ca="1" si="28"/>
        <v>1</v>
      </c>
      <c r="U65" s="10">
        <f t="shared" ca="1" si="28"/>
        <v>5</v>
      </c>
      <c r="V65" s="14">
        <f t="shared" ca="1" si="20"/>
        <v>3.3</v>
      </c>
      <c r="X65" s="10">
        <f t="shared" ca="1" si="25"/>
        <v>-6.2706777943213846E-2</v>
      </c>
      <c r="Y65" s="14">
        <f t="shared" ca="1" si="21"/>
        <v>3.6</v>
      </c>
    </row>
    <row r="66" spans="1:25" x14ac:dyDescent="0.25">
      <c r="A66" s="18">
        <f t="shared" si="11"/>
        <v>49</v>
      </c>
      <c r="B66" s="10">
        <f t="shared" ca="1" si="26"/>
        <v>6</v>
      </c>
      <c r="C66" s="10">
        <f t="shared" ca="1" si="27"/>
        <v>2</v>
      </c>
      <c r="D66" s="10">
        <f t="shared" ca="1" si="27"/>
        <v>3</v>
      </c>
      <c r="E66" s="14">
        <f t="shared" ca="1" si="18"/>
        <v>3.6666666666666665</v>
      </c>
      <c r="G66" s="10">
        <f t="shared" ca="1" si="23"/>
        <v>-3.7608287661255936E-2</v>
      </c>
      <c r="H66" s="14">
        <f t="shared" ca="1" si="19"/>
        <v>3.6666666666666665</v>
      </c>
      <c r="I66" s="14">
        <f t="shared" ca="1" si="24"/>
        <v>4</v>
      </c>
      <c r="K66" s="18">
        <f t="shared" si="12"/>
        <v>49</v>
      </c>
      <c r="L66" s="10">
        <f t="shared" ca="1" si="28"/>
        <v>5</v>
      </c>
      <c r="M66" s="10">
        <f t="shared" ca="1" si="28"/>
        <v>6</v>
      </c>
      <c r="N66" s="10">
        <f t="shared" ca="1" si="28"/>
        <v>1</v>
      </c>
      <c r="O66" s="10">
        <f t="shared" ca="1" si="28"/>
        <v>1</v>
      </c>
      <c r="P66" s="10">
        <f t="shared" ca="1" si="28"/>
        <v>4</v>
      </c>
      <c r="Q66" s="10">
        <f t="shared" ca="1" si="28"/>
        <v>3</v>
      </c>
      <c r="R66" s="10">
        <f t="shared" ca="1" si="28"/>
        <v>3</v>
      </c>
      <c r="S66" s="10">
        <f t="shared" ca="1" si="28"/>
        <v>1</v>
      </c>
      <c r="T66" s="10">
        <f t="shared" ca="1" si="28"/>
        <v>6</v>
      </c>
      <c r="U66" s="10">
        <f t="shared" ca="1" si="28"/>
        <v>4</v>
      </c>
      <c r="V66" s="14">
        <f t="shared" ca="1" si="20"/>
        <v>3.4</v>
      </c>
      <c r="X66" s="10">
        <f t="shared" ca="1" si="25"/>
        <v>-3.7608287661255936E-2</v>
      </c>
      <c r="Y66" s="14">
        <f t="shared" ca="1" si="21"/>
        <v>3.7</v>
      </c>
    </row>
    <row r="67" spans="1:25" x14ac:dyDescent="0.25">
      <c r="A67" s="18">
        <f t="shared" si="11"/>
        <v>50</v>
      </c>
      <c r="B67" s="10">
        <f t="shared" ca="1" si="26"/>
        <v>2</v>
      </c>
      <c r="C67" s="10">
        <f t="shared" ca="1" si="27"/>
        <v>4</v>
      </c>
      <c r="D67" s="10">
        <f t="shared" ca="1" si="27"/>
        <v>2</v>
      </c>
      <c r="E67" s="14">
        <f t="shared" ca="1" si="18"/>
        <v>2.6666666666666665</v>
      </c>
      <c r="G67" s="10">
        <f t="shared" ca="1" si="23"/>
        <v>-1.2533469508069276E-2</v>
      </c>
      <c r="H67" s="14">
        <f t="shared" ca="1" si="19"/>
        <v>3.6666666666666665</v>
      </c>
      <c r="I67" s="14">
        <f t="shared" ca="1" si="24"/>
        <v>4</v>
      </c>
      <c r="K67" s="18">
        <f t="shared" si="12"/>
        <v>50</v>
      </c>
      <c r="L67" s="10">
        <f t="shared" ca="1" si="28"/>
        <v>2</v>
      </c>
      <c r="M67" s="10">
        <f t="shared" ca="1" si="28"/>
        <v>1</v>
      </c>
      <c r="N67" s="10">
        <f t="shared" ca="1" si="28"/>
        <v>6</v>
      </c>
      <c r="O67" s="10">
        <f t="shared" ca="1" si="28"/>
        <v>6</v>
      </c>
      <c r="P67" s="10">
        <f t="shared" ca="1" si="28"/>
        <v>4</v>
      </c>
      <c r="Q67" s="10">
        <f t="shared" ca="1" si="28"/>
        <v>5</v>
      </c>
      <c r="R67" s="10">
        <f t="shared" ca="1" si="28"/>
        <v>6</v>
      </c>
      <c r="S67" s="10">
        <f t="shared" ca="1" si="28"/>
        <v>5</v>
      </c>
      <c r="T67" s="10">
        <f t="shared" ca="1" si="28"/>
        <v>2</v>
      </c>
      <c r="U67" s="10">
        <f t="shared" ca="1" si="28"/>
        <v>3</v>
      </c>
      <c r="V67" s="14">
        <f t="shared" ca="1" si="20"/>
        <v>4</v>
      </c>
      <c r="X67" s="10">
        <f t="shared" ca="1" si="25"/>
        <v>-1.2533469508069276E-2</v>
      </c>
      <c r="Y67" s="14">
        <f t="shared" ca="1" si="21"/>
        <v>3.7</v>
      </c>
    </row>
    <row r="68" spans="1:25" x14ac:dyDescent="0.25">
      <c r="A68" s="18">
        <f t="shared" si="11"/>
        <v>51</v>
      </c>
      <c r="B68" s="10">
        <f t="shared" ca="1" si="26"/>
        <v>4</v>
      </c>
      <c r="C68" s="10">
        <f t="shared" ca="1" si="27"/>
        <v>4</v>
      </c>
      <c r="D68" s="10">
        <f t="shared" ca="1" si="27"/>
        <v>2</v>
      </c>
      <c r="E68" s="14">
        <f t="shared" ca="1" si="18"/>
        <v>3.3333333333333335</v>
      </c>
      <c r="G68" s="10">
        <f t="shared" ca="1" si="23"/>
        <v>1.2533469508069276E-2</v>
      </c>
      <c r="H68" s="14">
        <f t="shared" ca="1" si="19"/>
        <v>3.6666666666666665</v>
      </c>
      <c r="I68" s="14">
        <f t="shared" ca="1" si="24"/>
        <v>4</v>
      </c>
      <c r="K68" s="18">
        <f t="shared" si="12"/>
        <v>51</v>
      </c>
      <c r="L68" s="10">
        <f t="shared" ref="L68:U77" ca="1" si="29">RANDBETWEEN($F$6,$G$6)</f>
        <v>3</v>
      </c>
      <c r="M68" s="10">
        <f t="shared" ca="1" si="29"/>
        <v>2</v>
      </c>
      <c r="N68" s="10">
        <f t="shared" ca="1" si="29"/>
        <v>4</v>
      </c>
      <c r="O68" s="10">
        <f t="shared" ca="1" si="29"/>
        <v>5</v>
      </c>
      <c r="P68" s="10">
        <f t="shared" ca="1" si="29"/>
        <v>6</v>
      </c>
      <c r="Q68" s="10">
        <f t="shared" ca="1" si="29"/>
        <v>6</v>
      </c>
      <c r="R68" s="10">
        <f t="shared" ca="1" si="29"/>
        <v>2</v>
      </c>
      <c r="S68" s="10">
        <f t="shared" ca="1" si="29"/>
        <v>5</v>
      </c>
      <c r="T68" s="10">
        <f t="shared" ca="1" si="29"/>
        <v>4</v>
      </c>
      <c r="U68" s="10">
        <f t="shared" ca="1" si="29"/>
        <v>6</v>
      </c>
      <c r="V68" s="14">
        <f t="shared" ca="1" si="20"/>
        <v>4.3</v>
      </c>
      <c r="X68" s="10">
        <f t="shared" ca="1" si="25"/>
        <v>1.2533469508069276E-2</v>
      </c>
      <c r="Y68" s="14">
        <f t="shared" ca="1" si="21"/>
        <v>3.7</v>
      </c>
    </row>
    <row r="69" spans="1:25" x14ac:dyDescent="0.25">
      <c r="A69" s="18">
        <f t="shared" si="11"/>
        <v>52</v>
      </c>
      <c r="B69" s="10">
        <f t="shared" ca="1" si="26"/>
        <v>5</v>
      </c>
      <c r="C69" s="10">
        <f t="shared" ca="1" si="27"/>
        <v>3</v>
      </c>
      <c r="D69" s="10">
        <f t="shared" ca="1" si="27"/>
        <v>4</v>
      </c>
      <c r="E69" s="14">
        <f t="shared" ca="1" si="18"/>
        <v>4</v>
      </c>
      <c r="G69" s="10">
        <f t="shared" ca="1" si="23"/>
        <v>3.7608287661255936E-2</v>
      </c>
      <c r="H69" s="14">
        <f t="shared" ca="1" si="19"/>
        <v>3.6666666666666665</v>
      </c>
      <c r="I69" s="14">
        <f t="shared" ca="1" si="24"/>
        <v>4</v>
      </c>
      <c r="K69" s="18">
        <f t="shared" si="12"/>
        <v>52</v>
      </c>
      <c r="L69" s="10">
        <f t="shared" ca="1" si="29"/>
        <v>2</v>
      </c>
      <c r="M69" s="10">
        <f t="shared" ca="1" si="29"/>
        <v>3</v>
      </c>
      <c r="N69" s="10">
        <f t="shared" ca="1" si="29"/>
        <v>2</v>
      </c>
      <c r="O69" s="10">
        <f t="shared" ca="1" si="29"/>
        <v>5</v>
      </c>
      <c r="P69" s="10">
        <f t="shared" ca="1" si="29"/>
        <v>5</v>
      </c>
      <c r="Q69" s="10">
        <f t="shared" ca="1" si="29"/>
        <v>2</v>
      </c>
      <c r="R69" s="10">
        <f t="shared" ca="1" si="29"/>
        <v>6</v>
      </c>
      <c r="S69" s="10">
        <f t="shared" ca="1" si="29"/>
        <v>1</v>
      </c>
      <c r="T69" s="10">
        <f t="shared" ca="1" si="29"/>
        <v>2</v>
      </c>
      <c r="U69" s="10">
        <f t="shared" ca="1" si="29"/>
        <v>3</v>
      </c>
      <c r="V69" s="14">
        <f t="shared" ca="1" si="20"/>
        <v>3.1</v>
      </c>
      <c r="X69" s="10">
        <f t="shared" ca="1" si="25"/>
        <v>3.7608287661255936E-2</v>
      </c>
      <c r="Y69" s="14">
        <f t="shared" ca="1" si="21"/>
        <v>3.7</v>
      </c>
    </row>
    <row r="70" spans="1:25" x14ac:dyDescent="0.25">
      <c r="A70" s="18">
        <f t="shared" si="11"/>
        <v>53</v>
      </c>
      <c r="B70" s="10">
        <f t="shared" ca="1" si="26"/>
        <v>3</v>
      </c>
      <c r="C70" s="10">
        <f t="shared" ca="1" si="27"/>
        <v>4</v>
      </c>
      <c r="D70" s="10">
        <f t="shared" ca="1" si="27"/>
        <v>1</v>
      </c>
      <c r="E70" s="14">
        <f t="shared" ca="1" si="18"/>
        <v>2.6666666666666665</v>
      </c>
      <c r="G70" s="10">
        <f t="shared" ca="1" si="23"/>
        <v>6.2706777943213846E-2</v>
      </c>
      <c r="H70" s="14">
        <f t="shared" ca="1" si="19"/>
        <v>3.6666666666666665</v>
      </c>
      <c r="I70" s="14">
        <f t="shared" ca="1" si="24"/>
        <v>4</v>
      </c>
      <c r="K70" s="18">
        <f t="shared" si="12"/>
        <v>53</v>
      </c>
      <c r="L70" s="10">
        <f t="shared" ca="1" si="29"/>
        <v>6</v>
      </c>
      <c r="M70" s="10">
        <f t="shared" ca="1" si="29"/>
        <v>4</v>
      </c>
      <c r="N70" s="10">
        <f t="shared" ca="1" si="29"/>
        <v>5</v>
      </c>
      <c r="O70" s="10">
        <f t="shared" ca="1" si="29"/>
        <v>5</v>
      </c>
      <c r="P70" s="10">
        <f t="shared" ca="1" si="29"/>
        <v>5</v>
      </c>
      <c r="Q70" s="10">
        <f t="shared" ca="1" si="29"/>
        <v>4</v>
      </c>
      <c r="R70" s="10">
        <f t="shared" ca="1" si="29"/>
        <v>2</v>
      </c>
      <c r="S70" s="10">
        <f t="shared" ca="1" si="29"/>
        <v>4</v>
      </c>
      <c r="T70" s="10">
        <f t="shared" ca="1" si="29"/>
        <v>4</v>
      </c>
      <c r="U70" s="10">
        <f t="shared" ca="1" si="29"/>
        <v>2</v>
      </c>
      <c r="V70" s="14">
        <f t="shared" ca="1" si="20"/>
        <v>4.0999999999999996</v>
      </c>
      <c r="X70" s="10">
        <f t="shared" ca="1" si="25"/>
        <v>6.2706777943213846E-2</v>
      </c>
      <c r="Y70" s="14">
        <f t="shared" ca="1" si="21"/>
        <v>3.7</v>
      </c>
    </row>
    <row r="71" spans="1:25" x14ac:dyDescent="0.25">
      <c r="A71" s="18">
        <f t="shared" si="11"/>
        <v>54</v>
      </c>
      <c r="B71" s="10">
        <f t="shared" ca="1" si="26"/>
        <v>4</v>
      </c>
      <c r="C71" s="10">
        <f t="shared" ca="1" si="27"/>
        <v>6</v>
      </c>
      <c r="D71" s="10">
        <f t="shared" ca="1" si="27"/>
        <v>2</v>
      </c>
      <c r="E71" s="14">
        <f t="shared" ca="1" si="18"/>
        <v>4</v>
      </c>
      <c r="G71" s="10">
        <f t="shared" ca="1" si="23"/>
        <v>8.7844837895871816E-2</v>
      </c>
      <c r="H71" s="14">
        <f t="shared" ca="1" si="19"/>
        <v>3.6666666666666665</v>
      </c>
      <c r="I71" s="14">
        <f t="shared" ca="1" si="24"/>
        <v>4</v>
      </c>
      <c r="K71" s="18">
        <f t="shared" si="12"/>
        <v>54</v>
      </c>
      <c r="L71" s="10">
        <f t="shared" ca="1" si="29"/>
        <v>1</v>
      </c>
      <c r="M71" s="10">
        <f t="shared" ca="1" si="29"/>
        <v>5</v>
      </c>
      <c r="N71" s="10">
        <f t="shared" ca="1" si="29"/>
        <v>2</v>
      </c>
      <c r="O71" s="10">
        <f t="shared" ca="1" si="29"/>
        <v>6</v>
      </c>
      <c r="P71" s="10">
        <f t="shared" ca="1" si="29"/>
        <v>4</v>
      </c>
      <c r="Q71" s="10">
        <f t="shared" ca="1" si="29"/>
        <v>3</v>
      </c>
      <c r="R71" s="10">
        <f t="shared" ca="1" si="29"/>
        <v>6</v>
      </c>
      <c r="S71" s="10">
        <f t="shared" ca="1" si="29"/>
        <v>6</v>
      </c>
      <c r="T71" s="10">
        <f t="shared" ca="1" si="29"/>
        <v>3</v>
      </c>
      <c r="U71" s="10">
        <f t="shared" ca="1" si="29"/>
        <v>4</v>
      </c>
      <c r="V71" s="14">
        <f t="shared" ca="1" si="20"/>
        <v>4</v>
      </c>
      <c r="X71" s="10">
        <f t="shared" ca="1" si="25"/>
        <v>8.7844837895871816E-2</v>
      </c>
      <c r="Y71" s="14">
        <f t="shared" ca="1" si="21"/>
        <v>3.7</v>
      </c>
    </row>
    <row r="72" spans="1:25" x14ac:dyDescent="0.25">
      <c r="A72" s="18">
        <f t="shared" si="11"/>
        <v>55</v>
      </c>
      <c r="B72" s="10">
        <f t="shared" ca="1" si="26"/>
        <v>1</v>
      </c>
      <c r="C72" s="10">
        <f t="shared" ca="1" si="27"/>
        <v>1</v>
      </c>
      <c r="D72" s="10">
        <f t="shared" ca="1" si="27"/>
        <v>3</v>
      </c>
      <c r="E72" s="14">
        <f t="shared" ca="1" si="18"/>
        <v>1.6666666666666667</v>
      </c>
      <c r="G72" s="10">
        <f t="shared" ca="1" si="23"/>
        <v>0.11303854064456527</v>
      </c>
      <c r="H72" s="14">
        <f t="shared" ca="1" si="19"/>
        <v>3.6666666666666665</v>
      </c>
      <c r="I72" s="14">
        <f t="shared" ca="1" si="24"/>
        <v>4</v>
      </c>
      <c r="K72" s="18">
        <f t="shared" si="12"/>
        <v>55</v>
      </c>
      <c r="L72" s="10">
        <f t="shared" ca="1" si="29"/>
        <v>5</v>
      </c>
      <c r="M72" s="10">
        <f t="shared" ca="1" si="29"/>
        <v>5</v>
      </c>
      <c r="N72" s="10">
        <f t="shared" ca="1" si="29"/>
        <v>3</v>
      </c>
      <c r="O72" s="10">
        <f t="shared" ca="1" si="29"/>
        <v>4</v>
      </c>
      <c r="P72" s="10">
        <f t="shared" ca="1" si="29"/>
        <v>5</v>
      </c>
      <c r="Q72" s="10">
        <f t="shared" ca="1" si="29"/>
        <v>4</v>
      </c>
      <c r="R72" s="10">
        <f t="shared" ca="1" si="29"/>
        <v>6</v>
      </c>
      <c r="S72" s="10">
        <f t="shared" ca="1" si="29"/>
        <v>6</v>
      </c>
      <c r="T72" s="10">
        <f t="shared" ca="1" si="29"/>
        <v>4</v>
      </c>
      <c r="U72" s="10">
        <f t="shared" ca="1" si="29"/>
        <v>1</v>
      </c>
      <c r="V72" s="14">
        <f t="shared" ca="1" si="20"/>
        <v>4.3</v>
      </c>
      <c r="X72" s="10">
        <f t="shared" ca="1" si="25"/>
        <v>0.11303854064456527</v>
      </c>
      <c r="Y72" s="14">
        <f t="shared" ca="1" si="21"/>
        <v>3.8</v>
      </c>
    </row>
    <row r="73" spans="1:25" x14ac:dyDescent="0.25">
      <c r="A73" s="18">
        <f t="shared" si="11"/>
        <v>56</v>
      </c>
      <c r="B73" s="10">
        <f t="shared" ca="1" si="26"/>
        <v>5</v>
      </c>
      <c r="C73" s="10">
        <f t="shared" ca="1" si="27"/>
        <v>4</v>
      </c>
      <c r="D73" s="10">
        <f t="shared" ca="1" si="27"/>
        <v>5</v>
      </c>
      <c r="E73" s="14">
        <f t="shared" ca="1" si="18"/>
        <v>4.666666666666667</v>
      </c>
      <c r="G73" s="10">
        <f t="shared" ca="1" si="23"/>
        <v>0.13830420796140466</v>
      </c>
      <c r="H73" s="14">
        <f t="shared" ca="1" si="19"/>
        <v>3.6666666666666665</v>
      </c>
      <c r="I73" s="14">
        <f t="shared" ca="1" si="24"/>
        <v>4</v>
      </c>
      <c r="K73" s="18">
        <f t="shared" si="12"/>
        <v>56</v>
      </c>
      <c r="L73" s="10">
        <f t="shared" ca="1" si="29"/>
        <v>3</v>
      </c>
      <c r="M73" s="10">
        <f t="shared" ca="1" si="29"/>
        <v>1</v>
      </c>
      <c r="N73" s="10">
        <f t="shared" ca="1" si="29"/>
        <v>2</v>
      </c>
      <c r="O73" s="10">
        <f t="shared" ca="1" si="29"/>
        <v>5</v>
      </c>
      <c r="P73" s="10">
        <f t="shared" ca="1" si="29"/>
        <v>5</v>
      </c>
      <c r="Q73" s="10">
        <f t="shared" ca="1" si="29"/>
        <v>2</v>
      </c>
      <c r="R73" s="10">
        <f t="shared" ca="1" si="29"/>
        <v>6</v>
      </c>
      <c r="S73" s="10">
        <f t="shared" ca="1" si="29"/>
        <v>6</v>
      </c>
      <c r="T73" s="10">
        <f t="shared" ca="1" si="29"/>
        <v>6</v>
      </c>
      <c r="U73" s="10">
        <f t="shared" ca="1" si="29"/>
        <v>5</v>
      </c>
      <c r="V73" s="14">
        <f t="shared" ca="1" si="20"/>
        <v>4.0999999999999996</v>
      </c>
      <c r="X73" s="10">
        <f t="shared" ca="1" si="25"/>
        <v>0.13830420796140466</v>
      </c>
      <c r="Y73" s="14">
        <f t="shared" ca="1" si="21"/>
        <v>3.8</v>
      </c>
    </row>
    <row r="74" spans="1:25" x14ac:dyDescent="0.25">
      <c r="A74" s="18">
        <f t="shared" si="11"/>
        <v>57</v>
      </c>
      <c r="B74" s="10">
        <f t="shared" ca="1" si="26"/>
        <v>4</v>
      </c>
      <c r="C74" s="10">
        <f t="shared" ca="1" si="27"/>
        <v>3</v>
      </c>
      <c r="D74" s="10">
        <f t="shared" ca="1" si="27"/>
        <v>4</v>
      </c>
      <c r="E74" s="14">
        <f t="shared" ca="1" si="18"/>
        <v>3.6666666666666665</v>
      </c>
      <c r="G74" s="10">
        <f t="shared" ca="1" si="23"/>
        <v>0.16365848623314114</v>
      </c>
      <c r="H74" s="14">
        <f t="shared" ca="1" si="19"/>
        <v>3.6666666666666665</v>
      </c>
      <c r="I74" s="14">
        <f t="shared" ca="1" si="24"/>
        <v>4</v>
      </c>
      <c r="K74" s="18">
        <f t="shared" si="12"/>
        <v>57</v>
      </c>
      <c r="L74" s="10">
        <f t="shared" ca="1" si="29"/>
        <v>4</v>
      </c>
      <c r="M74" s="10">
        <f t="shared" ca="1" si="29"/>
        <v>5</v>
      </c>
      <c r="N74" s="10">
        <f t="shared" ca="1" si="29"/>
        <v>2</v>
      </c>
      <c r="O74" s="10">
        <f t="shared" ca="1" si="29"/>
        <v>5</v>
      </c>
      <c r="P74" s="10">
        <f t="shared" ca="1" si="29"/>
        <v>6</v>
      </c>
      <c r="Q74" s="10">
        <f t="shared" ca="1" si="29"/>
        <v>3</v>
      </c>
      <c r="R74" s="10">
        <f t="shared" ca="1" si="29"/>
        <v>6</v>
      </c>
      <c r="S74" s="10">
        <f t="shared" ca="1" si="29"/>
        <v>5</v>
      </c>
      <c r="T74" s="10">
        <f t="shared" ca="1" si="29"/>
        <v>4</v>
      </c>
      <c r="U74" s="10">
        <f t="shared" ca="1" si="29"/>
        <v>2</v>
      </c>
      <c r="V74" s="14">
        <f t="shared" ca="1" si="20"/>
        <v>4.2</v>
      </c>
      <c r="X74" s="10">
        <f t="shared" ca="1" si="25"/>
        <v>0.16365848623314114</v>
      </c>
      <c r="Y74" s="14">
        <f t="shared" ca="1" si="21"/>
        <v>3.8</v>
      </c>
    </row>
    <row r="75" spans="1:25" x14ac:dyDescent="0.25">
      <c r="A75" s="18">
        <f t="shared" si="11"/>
        <v>58</v>
      </c>
      <c r="B75" s="10">
        <f t="shared" ca="1" si="26"/>
        <v>4</v>
      </c>
      <c r="C75" s="10">
        <f t="shared" ca="1" si="27"/>
        <v>4</v>
      </c>
      <c r="D75" s="10">
        <f t="shared" ca="1" si="27"/>
        <v>4</v>
      </c>
      <c r="E75" s="14">
        <f t="shared" ca="1" si="18"/>
        <v>4</v>
      </c>
      <c r="G75" s="10">
        <f t="shared" ca="1" si="23"/>
        <v>0.18911842627279243</v>
      </c>
      <c r="H75" s="14">
        <f t="shared" ca="1" si="19"/>
        <v>3.6666666666666665</v>
      </c>
      <c r="I75" s="14">
        <f t="shared" ca="1" si="24"/>
        <v>4</v>
      </c>
      <c r="K75" s="18">
        <f t="shared" si="12"/>
        <v>58</v>
      </c>
      <c r="L75" s="10">
        <f t="shared" ca="1" si="29"/>
        <v>4</v>
      </c>
      <c r="M75" s="10">
        <f t="shared" ca="1" si="29"/>
        <v>4</v>
      </c>
      <c r="N75" s="10">
        <f t="shared" ca="1" si="29"/>
        <v>1</v>
      </c>
      <c r="O75" s="10">
        <f t="shared" ca="1" si="29"/>
        <v>2</v>
      </c>
      <c r="P75" s="10">
        <f t="shared" ca="1" si="29"/>
        <v>1</v>
      </c>
      <c r="Q75" s="10">
        <f t="shared" ca="1" si="29"/>
        <v>6</v>
      </c>
      <c r="R75" s="10">
        <f t="shared" ca="1" si="29"/>
        <v>4</v>
      </c>
      <c r="S75" s="10">
        <f t="shared" ca="1" si="29"/>
        <v>6</v>
      </c>
      <c r="T75" s="10">
        <f t="shared" ca="1" si="29"/>
        <v>4</v>
      </c>
      <c r="U75" s="10">
        <f t="shared" ca="1" si="29"/>
        <v>5</v>
      </c>
      <c r="V75" s="14">
        <f t="shared" ca="1" si="20"/>
        <v>3.7</v>
      </c>
      <c r="X75" s="10">
        <f t="shared" ca="1" si="25"/>
        <v>0.18911842627279243</v>
      </c>
      <c r="Y75" s="14">
        <f t="shared" ca="1" si="21"/>
        <v>3.8</v>
      </c>
    </row>
    <row r="76" spans="1:25" x14ac:dyDescent="0.25">
      <c r="A76" s="18">
        <f t="shared" si="11"/>
        <v>59</v>
      </c>
      <c r="B76" s="10">
        <f t="shared" ca="1" si="26"/>
        <v>4</v>
      </c>
      <c r="C76" s="10">
        <f t="shared" ca="1" si="27"/>
        <v>1</v>
      </c>
      <c r="D76" s="10">
        <f t="shared" ca="1" si="27"/>
        <v>1</v>
      </c>
      <c r="E76" s="14">
        <f t="shared" ca="1" si="18"/>
        <v>2</v>
      </c>
      <c r="G76" s="10">
        <f t="shared" ca="1" si="23"/>
        <v>0.21470156800174439</v>
      </c>
      <c r="H76" s="14">
        <f t="shared" ca="1" si="19"/>
        <v>4</v>
      </c>
      <c r="I76" s="14">
        <f t="shared" ca="1" si="24"/>
        <v>4</v>
      </c>
      <c r="K76" s="18">
        <f t="shared" si="12"/>
        <v>59</v>
      </c>
      <c r="L76" s="10">
        <f t="shared" ca="1" si="29"/>
        <v>5</v>
      </c>
      <c r="M76" s="10">
        <f t="shared" ca="1" si="29"/>
        <v>4</v>
      </c>
      <c r="N76" s="10">
        <f t="shared" ca="1" si="29"/>
        <v>2</v>
      </c>
      <c r="O76" s="10">
        <f t="shared" ca="1" si="29"/>
        <v>5</v>
      </c>
      <c r="P76" s="10">
        <f t="shared" ca="1" si="29"/>
        <v>4</v>
      </c>
      <c r="Q76" s="10">
        <f t="shared" ca="1" si="29"/>
        <v>2</v>
      </c>
      <c r="R76" s="10">
        <f t="shared" ca="1" si="29"/>
        <v>6</v>
      </c>
      <c r="S76" s="10">
        <f t="shared" ca="1" si="29"/>
        <v>6</v>
      </c>
      <c r="T76" s="10">
        <f t="shared" ca="1" si="29"/>
        <v>2</v>
      </c>
      <c r="U76" s="10">
        <f t="shared" ca="1" si="29"/>
        <v>6</v>
      </c>
      <c r="V76" s="14">
        <f t="shared" ca="1" si="20"/>
        <v>4.2</v>
      </c>
      <c r="X76" s="10">
        <f t="shared" ca="1" si="25"/>
        <v>0.21470156800174439</v>
      </c>
      <c r="Y76" s="14">
        <f t="shared" ca="1" si="21"/>
        <v>3.8</v>
      </c>
    </row>
    <row r="77" spans="1:25" x14ac:dyDescent="0.25">
      <c r="A77" s="18">
        <f t="shared" si="11"/>
        <v>60</v>
      </c>
      <c r="B77" s="10">
        <f t="shared" ca="1" si="26"/>
        <v>3</v>
      </c>
      <c r="C77" s="10">
        <f t="shared" ca="1" si="27"/>
        <v>5</v>
      </c>
      <c r="D77" s="10">
        <f t="shared" ca="1" si="27"/>
        <v>5</v>
      </c>
      <c r="E77" s="14">
        <f t="shared" ca="1" si="18"/>
        <v>4.333333333333333</v>
      </c>
      <c r="G77" s="10">
        <f t="shared" ca="1" si="23"/>
        <v>0.2404260311423079</v>
      </c>
      <c r="H77" s="14">
        <f t="shared" ca="1" si="19"/>
        <v>4</v>
      </c>
      <c r="I77" s="14">
        <f t="shared" ca="1" si="24"/>
        <v>4</v>
      </c>
      <c r="K77" s="18">
        <f t="shared" si="12"/>
        <v>60</v>
      </c>
      <c r="L77" s="10">
        <f t="shared" ca="1" si="29"/>
        <v>6</v>
      </c>
      <c r="M77" s="10">
        <f t="shared" ca="1" si="29"/>
        <v>5</v>
      </c>
      <c r="N77" s="10">
        <f t="shared" ca="1" si="29"/>
        <v>1</v>
      </c>
      <c r="O77" s="10">
        <f t="shared" ca="1" si="29"/>
        <v>3</v>
      </c>
      <c r="P77" s="10">
        <f t="shared" ca="1" si="29"/>
        <v>3</v>
      </c>
      <c r="Q77" s="10">
        <f t="shared" ca="1" si="29"/>
        <v>4</v>
      </c>
      <c r="R77" s="10">
        <f t="shared" ca="1" si="29"/>
        <v>3</v>
      </c>
      <c r="S77" s="10">
        <f t="shared" ca="1" si="29"/>
        <v>1</v>
      </c>
      <c r="T77" s="10">
        <f t="shared" ca="1" si="29"/>
        <v>5</v>
      </c>
      <c r="U77" s="10">
        <f t="shared" ca="1" si="29"/>
        <v>2</v>
      </c>
      <c r="V77" s="14">
        <f t="shared" ca="1" si="20"/>
        <v>3.3</v>
      </c>
      <c r="X77" s="10">
        <f t="shared" ca="1" si="25"/>
        <v>0.2404260311423079</v>
      </c>
      <c r="Y77" s="14">
        <f t="shared" ca="1" si="21"/>
        <v>3.8</v>
      </c>
    </row>
    <row r="78" spans="1:25" x14ac:dyDescent="0.25">
      <c r="A78" s="18">
        <f t="shared" si="11"/>
        <v>61</v>
      </c>
      <c r="B78" s="10">
        <f t="shared" ca="1" si="26"/>
        <v>2</v>
      </c>
      <c r="C78" s="10">
        <f t="shared" ref="C78:D97" ca="1" si="30">RANDBETWEEN($F$6,$G$6)</f>
        <v>3</v>
      </c>
      <c r="D78" s="10">
        <f t="shared" ca="1" si="30"/>
        <v>2</v>
      </c>
      <c r="E78" s="14">
        <f t="shared" ca="1" si="18"/>
        <v>2.3333333333333335</v>
      </c>
      <c r="G78" s="10">
        <f t="shared" ca="1" si="23"/>
        <v>0.26631061320409499</v>
      </c>
      <c r="H78" s="14">
        <f t="shared" ca="1" si="19"/>
        <v>4</v>
      </c>
      <c r="I78" s="14">
        <f t="shared" ca="1" si="24"/>
        <v>4</v>
      </c>
      <c r="K78" s="18">
        <f t="shared" si="12"/>
        <v>61</v>
      </c>
      <c r="L78" s="10">
        <f t="shared" ref="L78:U87" ca="1" si="31">RANDBETWEEN($F$6,$G$6)</f>
        <v>5</v>
      </c>
      <c r="M78" s="10">
        <f t="shared" ca="1" si="31"/>
        <v>4</v>
      </c>
      <c r="N78" s="10">
        <f t="shared" ca="1" si="31"/>
        <v>4</v>
      </c>
      <c r="O78" s="10">
        <f t="shared" ca="1" si="31"/>
        <v>2</v>
      </c>
      <c r="P78" s="10">
        <f t="shared" ca="1" si="31"/>
        <v>1</v>
      </c>
      <c r="Q78" s="10">
        <f t="shared" ca="1" si="31"/>
        <v>6</v>
      </c>
      <c r="R78" s="10">
        <f t="shared" ca="1" si="31"/>
        <v>1</v>
      </c>
      <c r="S78" s="10">
        <f t="shared" ca="1" si="31"/>
        <v>5</v>
      </c>
      <c r="T78" s="10">
        <f t="shared" ca="1" si="31"/>
        <v>3</v>
      </c>
      <c r="U78" s="10">
        <f t="shared" ca="1" si="31"/>
        <v>3</v>
      </c>
      <c r="V78" s="14">
        <f t="shared" ca="1" si="20"/>
        <v>3.4</v>
      </c>
      <c r="X78" s="10">
        <f t="shared" ca="1" si="25"/>
        <v>0.26631061320409499</v>
      </c>
      <c r="Y78" s="14">
        <f t="shared" ca="1" si="21"/>
        <v>3.8</v>
      </c>
    </row>
    <row r="79" spans="1:25" x14ac:dyDescent="0.25">
      <c r="A79" s="18">
        <f t="shared" si="11"/>
        <v>62</v>
      </c>
      <c r="B79" s="10">
        <f t="shared" ca="1" si="26"/>
        <v>5</v>
      </c>
      <c r="C79" s="10">
        <f t="shared" ca="1" si="30"/>
        <v>2</v>
      </c>
      <c r="D79" s="10">
        <f t="shared" ca="1" si="30"/>
        <v>5</v>
      </c>
      <c r="E79" s="14">
        <f t="shared" ca="1" si="18"/>
        <v>4</v>
      </c>
      <c r="G79" s="10">
        <f t="shared" ca="1" si="23"/>
        <v>0.29237489622680418</v>
      </c>
      <c r="H79" s="14">
        <f t="shared" ca="1" si="19"/>
        <v>4</v>
      </c>
      <c r="I79" s="14">
        <f t="shared" ca="1" si="24"/>
        <v>4</v>
      </c>
      <c r="K79" s="18">
        <f t="shared" si="12"/>
        <v>62</v>
      </c>
      <c r="L79" s="10">
        <f t="shared" ca="1" si="31"/>
        <v>2</v>
      </c>
      <c r="M79" s="10">
        <f t="shared" ca="1" si="31"/>
        <v>6</v>
      </c>
      <c r="N79" s="10">
        <f t="shared" ca="1" si="31"/>
        <v>2</v>
      </c>
      <c r="O79" s="10">
        <f t="shared" ca="1" si="31"/>
        <v>3</v>
      </c>
      <c r="P79" s="10">
        <f t="shared" ca="1" si="31"/>
        <v>5</v>
      </c>
      <c r="Q79" s="10">
        <f t="shared" ca="1" si="31"/>
        <v>3</v>
      </c>
      <c r="R79" s="10">
        <f t="shared" ca="1" si="31"/>
        <v>2</v>
      </c>
      <c r="S79" s="10">
        <f t="shared" ca="1" si="31"/>
        <v>5</v>
      </c>
      <c r="T79" s="10">
        <f t="shared" ca="1" si="31"/>
        <v>2</v>
      </c>
      <c r="U79" s="10">
        <f t="shared" ca="1" si="31"/>
        <v>3</v>
      </c>
      <c r="V79" s="14">
        <f t="shared" ca="1" si="20"/>
        <v>3.3</v>
      </c>
      <c r="X79" s="10">
        <f t="shared" ca="1" si="25"/>
        <v>0.29237489622680418</v>
      </c>
      <c r="Y79" s="14">
        <f t="shared" ca="1" si="21"/>
        <v>3.9</v>
      </c>
    </row>
    <row r="80" spans="1:25" x14ac:dyDescent="0.25">
      <c r="A80" s="18">
        <f t="shared" si="11"/>
        <v>63</v>
      </c>
      <c r="B80" s="10">
        <f t="shared" ca="1" si="26"/>
        <v>2</v>
      </c>
      <c r="C80" s="10">
        <f t="shared" ca="1" si="30"/>
        <v>2</v>
      </c>
      <c r="D80" s="10">
        <f t="shared" ca="1" si="30"/>
        <v>6</v>
      </c>
      <c r="E80" s="14">
        <f t="shared" ca="1" si="18"/>
        <v>3.3333333333333335</v>
      </c>
      <c r="G80" s="10">
        <f t="shared" ca="1" si="23"/>
        <v>0.3186393639643752</v>
      </c>
      <c r="H80" s="14">
        <f t="shared" ca="1" si="19"/>
        <v>4</v>
      </c>
      <c r="I80" s="14">
        <f t="shared" ca="1" si="24"/>
        <v>4</v>
      </c>
      <c r="K80" s="18">
        <f t="shared" si="12"/>
        <v>63</v>
      </c>
      <c r="L80" s="10">
        <f t="shared" ca="1" si="31"/>
        <v>6</v>
      </c>
      <c r="M80" s="10">
        <f t="shared" ca="1" si="31"/>
        <v>2</v>
      </c>
      <c r="N80" s="10">
        <f t="shared" ca="1" si="31"/>
        <v>5</v>
      </c>
      <c r="O80" s="10">
        <f t="shared" ca="1" si="31"/>
        <v>1</v>
      </c>
      <c r="P80" s="10">
        <f t="shared" ca="1" si="31"/>
        <v>6</v>
      </c>
      <c r="Q80" s="10">
        <f t="shared" ca="1" si="31"/>
        <v>6</v>
      </c>
      <c r="R80" s="10">
        <f t="shared" ca="1" si="31"/>
        <v>4</v>
      </c>
      <c r="S80" s="10">
        <f t="shared" ca="1" si="31"/>
        <v>1</v>
      </c>
      <c r="T80" s="10">
        <f t="shared" ca="1" si="31"/>
        <v>2</v>
      </c>
      <c r="U80" s="10">
        <f t="shared" ca="1" si="31"/>
        <v>6</v>
      </c>
      <c r="V80" s="14">
        <f t="shared" ca="1" si="20"/>
        <v>3.9</v>
      </c>
      <c r="X80" s="10">
        <f t="shared" ca="1" si="25"/>
        <v>0.3186393639643752</v>
      </c>
      <c r="Y80" s="14">
        <f t="shared" ca="1" si="21"/>
        <v>3.9</v>
      </c>
    </row>
    <row r="81" spans="1:25" x14ac:dyDescent="0.25">
      <c r="A81" s="18">
        <f t="shared" si="11"/>
        <v>64</v>
      </c>
      <c r="B81" s="10">
        <f t="shared" ca="1" si="26"/>
        <v>4</v>
      </c>
      <c r="C81" s="10">
        <f t="shared" ca="1" si="30"/>
        <v>5</v>
      </c>
      <c r="D81" s="10">
        <f t="shared" ca="1" si="30"/>
        <v>2</v>
      </c>
      <c r="E81" s="14">
        <f t="shared" ca="1" si="18"/>
        <v>3.6666666666666665</v>
      </c>
      <c r="G81" s="10">
        <f t="shared" ca="1" si="23"/>
        <v>0.34512553147047242</v>
      </c>
      <c r="H81" s="14">
        <f t="shared" ca="1" si="19"/>
        <v>4</v>
      </c>
      <c r="I81" s="14">
        <f t="shared" ca="1" si="24"/>
        <v>4</v>
      </c>
      <c r="K81" s="18">
        <f t="shared" si="12"/>
        <v>64</v>
      </c>
      <c r="L81" s="10">
        <f t="shared" ca="1" si="31"/>
        <v>2</v>
      </c>
      <c r="M81" s="10">
        <f t="shared" ca="1" si="31"/>
        <v>1</v>
      </c>
      <c r="N81" s="10">
        <f t="shared" ca="1" si="31"/>
        <v>3</v>
      </c>
      <c r="O81" s="10">
        <f t="shared" ca="1" si="31"/>
        <v>2</v>
      </c>
      <c r="P81" s="10">
        <f t="shared" ca="1" si="31"/>
        <v>1</v>
      </c>
      <c r="Q81" s="10">
        <f t="shared" ca="1" si="31"/>
        <v>5</v>
      </c>
      <c r="R81" s="10">
        <f t="shared" ca="1" si="31"/>
        <v>5</v>
      </c>
      <c r="S81" s="10">
        <f t="shared" ca="1" si="31"/>
        <v>6</v>
      </c>
      <c r="T81" s="10">
        <f t="shared" ca="1" si="31"/>
        <v>6</v>
      </c>
      <c r="U81" s="10">
        <f t="shared" ca="1" si="31"/>
        <v>3</v>
      </c>
      <c r="V81" s="14">
        <f t="shared" ca="1" si="20"/>
        <v>3.4</v>
      </c>
      <c r="X81" s="10">
        <f t="shared" ca="1" si="25"/>
        <v>0.34512553147047242</v>
      </c>
      <c r="Y81" s="14">
        <f t="shared" ca="1" si="21"/>
        <v>3.9</v>
      </c>
    </row>
    <row r="82" spans="1:25" x14ac:dyDescent="0.25">
      <c r="A82" s="18">
        <f t="shared" si="11"/>
        <v>65</v>
      </c>
      <c r="B82" s="10">
        <f t="shared" ca="1" si="26"/>
        <v>5</v>
      </c>
      <c r="C82" s="10">
        <f t="shared" ca="1" si="30"/>
        <v>5</v>
      </c>
      <c r="D82" s="10">
        <f t="shared" ca="1" si="30"/>
        <v>6</v>
      </c>
      <c r="E82" s="14">
        <f t="shared" ca="1" si="18"/>
        <v>5.333333333333333</v>
      </c>
      <c r="G82" s="10">
        <f t="shared" ref="G82:G117" ca="1" si="32">_xlfn.NORM.S.INV((ROW()-ROW($G$17)-0.5)/$B$10)</f>
        <v>0.3718560893850747</v>
      </c>
      <c r="H82" s="14">
        <f t="shared" ca="1" si="19"/>
        <v>4</v>
      </c>
      <c r="I82" s="14">
        <f t="shared" ref="I82:I117" ca="1" si="33">SMALL($B$18:$B$117,ROW()-ROW($H$17))</f>
        <v>4</v>
      </c>
      <c r="K82" s="18">
        <f t="shared" si="12"/>
        <v>65</v>
      </c>
      <c r="L82" s="10">
        <f t="shared" ca="1" si="31"/>
        <v>3</v>
      </c>
      <c r="M82" s="10">
        <f t="shared" ca="1" si="31"/>
        <v>6</v>
      </c>
      <c r="N82" s="10">
        <f t="shared" ca="1" si="31"/>
        <v>2</v>
      </c>
      <c r="O82" s="10">
        <f t="shared" ca="1" si="31"/>
        <v>1</v>
      </c>
      <c r="P82" s="10">
        <f t="shared" ca="1" si="31"/>
        <v>5</v>
      </c>
      <c r="Q82" s="10">
        <f t="shared" ca="1" si="31"/>
        <v>4</v>
      </c>
      <c r="R82" s="10">
        <f t="shared" ca="1" si="31"/>
        <v>5</v>
      </c>
      <c r="S82" s="10">
        <f t="shared" ca="1" si="31"/>
        <v>3</v>
      </c>
      <c r="T82" s="10">
        <f t="shared" ca="1" si="31"/>
        <v>2</v>
      </c>
      <c r="U82" s="10">
        <f t="shared" ca="1" si="31"/>
        <v>6</v>
      </c>
      <c r="V82" s="14">
        <f t="shared" ca="1" si="20"/>
        <v>3.7</v>
      </c>
      <c r="X82" s="10">
        <f t="shared" ref="X82:X117" ca="1" si="34">_xlfn.NORM.S.INV((ROW()-ROW($X$17)-0.5)/$L$10)</f>
        <v>0.3718560893850747</v>
      </c>
      <c r="Y82" s="14">
        <f t="shared" ca="1" si="21"/>
        <v>3.9</v>
      </c>
    </row>
    <row r="83" spans="1:25" x14ac:dyDescent="0.25">
      <c r="A83" s="18">
        <f t="shared" si="11"/>
        <v>66</v>
      </c>
      <c r="B83" s="10">
        <f t="shared" ref="B83:B117" ca="1" si="35">RANDBETWEEN($F$6,$G$6)</f>
        <v>6</v>
      </c>
      <c r="C83" s="10">
        <f t="shared" ca="1" si="30"/>
        <v>4</v>
      </c>
      <c r="D83" s="10">
        <f t="shared" ca="1" si="30"/>
        <v>3</v>
      </c>
      <c r="E83" s="14">
        <f t="shared" ca="1" si="18"/>
        <v>4.333333333333333</v>
      </c>
      <c r="G83" s="10">
        <f t="shared" ca="1" si="32"/>
        <v>0.39885506564233691</v>
      </c>
      <c r="H83" s="14">
        <f t="shared" ca="1" si="19"/>
        <v>4</v>
      </c>
      <c r="I83" s="14">
        <f t="shared" ca="1" si="33"/>
        <v>5</v>
      </c>
      <c r="K83" s="18">
        <f t="shared" si="12"/>
        <v>66</v>
      </c>
      <c r="L83" s="10">
        <f t="shared" ca="1" si="31"/>
        <v>1</v>
      </c>
      <c r="M83" s="10">
        <f t="shared" ca="1" si="31"/>
        <v>5</v>
      </c>
      <c r="N83" s="10">
        <f t="shared" ca="1" si="31"/>
        <v>3</v>
      </c>
      <c r="O83" s="10">
        <f t="shared" ca="1" si="31"/>
        <v>6</v>
      </c>
      <c r="P83" s="10">
        <f t="shared" ca="1" si="31"/>
        <v>6</v>
      </c>
      <c r="Q83" s="10">
        <f t="shared" ca="1" si="31"/>
        <v>4</v>
      </c>
      <c r="R83" s="10">
        <f t="shared" ca="1" si="31"/>
        <v>3</v>
      </c>
      <c r="S83" s="10">
        <f t="shared" ca="1" si="31"/>
        <v>4</v>
      </c>
      <c r="T83" s="10">
        <f t="shared" ca="1" si="31"/>
        <v>4</v>
      </c>
      <c r="U83" s="10">
        <f t="shared" ca="1" si="31"/>
        <v>4</v>
      </c>
      <c r="V83" s="14">
        <f t="shared" ca="1" si="20"/>
        <v>4</v>
      </c>
      <c r="X83" s="10">
        <f t="shared" ca="1" si="34"/>
        <v>0.39885506564233691</v>
      </c>
      <c r="Y83" s="14">
        <f t="shared" ca="1" si="21"/>
        <v>3.9</v>
      </c>
    </row>
    <row r="84" spans="1:25" x14ac:dyDescent="0.25">
      <c r="A84" s="18">
        <f t="shared" si="11"/>
        <v>67</v>
      </c>
      <c r="B84" s="10">
        <f t="shared" ca="1" si="35"/>
        <v>4</v>
      </c>
      <c r="C84" s="10">
        <f t="shared" ca="1" si="30"/>
        <v>5</v>
      </c>
      <c r="D84" s="10">
        <f t="shared" ca="1" si="30"/>
        <v>4</v>
      </c>
      <c r="E84" s="14">
        <f t="shared" ref="E84:E111" ca="1" si="36">AVERAGE(B84:D84)</f>
        <v>4.333333333333333</v>
      </c>
      <c r="G84" s="10">
        <f t="shared" ca="1" si="32"/>
        <v>0.42614800784127838</v>
      </c>
      <c r="H84" s="14">
        <f t="shared" ca="1" si="19"/>
        <v>4</v>
      </c>
      <c r="I84" s="14">
        <f t="shared" ca="1" si="33"/>
        <v>5</v>
      </c>
      <c r="K84" s="18">
        <f t="shared" si="12"/>
        <v>67</v>
      </c>
      <c r="L84" s="10">
        <f t="shared" ca="1" si="31"/>
        <v>4</v>
      </c>
      <c r="M84" s="10">
        <f t="shared" ca="1" si="31"/>
        <v>5</v>
      </c>
      <c r="N84" s="10">
        <f t="shared" ca="1" si="31"/>
        <v>6</v>
      </c>
      <c r="O84" s="10">
        <f t="shared" ca="1" si="31"/>
        <v>3</v>
      </c>
      <c r="P84" s="10">
        <f t="shared" ca="1" si="31"/>
        <v>2</v>
      </c>
      <c r="Q84" s="10">
        <f t="shared" ca="1" si="31"/>
        <v>5</v>
      </c>
      <c r="R84" s="10">
        <f t="shared" ca="1" si="31"/>
        <v>1</v>
      </c>
      <c r="S84" s="10">
        <f t="shared" ca="1" si="31"/>
        <v>1</v>
      </c>
      <c r="T84" s="10">
        <f t="shared" ca="1" si="31"/>
        <v>4</v>
      </c>
      <c r="U84" s="10">
        <f t="shared" ca="1" si="31"/>
        <v>2</v>
      </c>
      <c r="V84" s="14">
        <f t="shared" ref="V84:V111" ca="1" si="37">AVERAGE(L84:U84)</f>
        <v>3.3</v>
      </c>
      <c r="X84" s="10">
        <f t="shared" ca="1" si="34"/>
        <v>0.42614800784127838</v>
      </c>
      <c r="Y84" s="14">
        <f t="shared" ca="1" si="21"/>
        <v>3.9</v>
      </c>
    </row>
    <row r="85" spans="1:25" x14ac:dyDescent="0.25">
      <c r="A85" s="18">
        <f t="shared" si="11"/>
        <v>68</v>
      </c>
      <c r="B85" s="10">
        <f t="shared" ca="1" si="35"/>
        <v>5</v>
      </c>
      <c r="C85" s="10">
        <f t="shared" ca="1" si="30"/>
        <v>2</v>
      </c>
      <c r="D85" s="10">
        <f t="shared" ca="1" si="30"/>
        <v>2</v>
      </c>
      <c r="E85" s="14">
        <f t="shared" ca="1" si="36"/>
        <v>3</v>
      </c>
      <c r="G85" s="10">
        <f t="shared" ca="1" si="32"/>
        <v>0.45376219016987968</v>
      </c>
      <c r="H85" s="14">
        <f t="shared" ca="1" si="19"/>
        <v>4</v>
      </c>
      <c r="I85" s="14">
        <f t="shared" ca="1" si="33"/>
        <v>5</v>
      </c>
      <c r="K85" s="18">
        <f t="shared" si="12"/>
        <v>68</v>
      </c>
      <c r="L85" s="10">
        <f t="shared" ca="1" si="31"/>
        <v>2</v>
      </c>
      <c r="M85" s="10">
        <f t="shared" ca="1" si="31"/>
        <v>2</v>
      </c>
      <c r="N85" s="10">
        <f t="shared" ca="1" si="31"/>
        <v>3</v>
      </c>
      <c r="O85" s="10">
        <f t="shared" ca="1" si="31"/>
        <v>4</v>
      </c>
      <c r="P85" s="10">
        <f t="shared" ca="1" si="31"/>
        <v>4</v>
      </c>
      <c r="Q85" s="10">
        <f t="shared" ca="1" si="31"/>
        <v>5</v>
      </c>
      <c r="R85" s="10">
        <f t="shared" ca="1" si="31"/>
        <v>2</v>
      </c>
      <c r="S85" s="10">
        <f t="shared" ca="1" si="31"/>
        <v>4</v>
      </c>
      <c r="T85" s="10">
        <f t="shared" ca="1" si="31"/>
        <v>6</v>
      </c>
      <c r="U85" s="10">
        <f t="shared" ca="1" si="31"/>
        <v>4</v>
      </c>
      <c r="V85" s="14">
        <f t="shared" ca="1" si="37"/>
        <v>3.6</v>
      </c>
      <c r="X85" s="10">
        <f t="shared" ca="1" si="34"/>
        <v>0.45376219016987968</v>
      </c>
      <c r="Y85" s="14">
        <f t="shared" ca="1" si="21"/>
        <v>3.9</v>
      </c>
    </row>
    <row r="86" spans="1:25" x14ac:dyDescent="0.25">
      <c r="A86" s="18">
        <f t="shared" si="11"/>
        <v>69</v>
      </c>
      <c r="B86" s="10">
        <f t="shared" ca="1" si="35"/>
        <v>2</v>
      </c>
      <c r="C86" s="10">
        <f t="shared" ca="1" si="30"/>
        <v>1</v>
      </c>
      <c r="D86" s="10">
        <f t="shared" ca="1" si="30"/>
        <v>1</v>
      </c>
      <c r="E86" s="14">
        <f t="shared" ca="1" si="36"/>
        <v>1.3333333333333333</v>
      </c>
      <c r="G86" s="10">
        <f t="shared" ca="1" si="32"/>
        <v>0.48172684958473044</v>
      </c>
      <c r="H86" s="14">
        <f t="shared" ca="1" si="19"/>
        <v>4</v>
      </c>
      <c r="I86" s="14">
        <f t="shared" ca="1" si="33"/>
        <v>5</v>
      </c>
      <c r="K86" s="18">
        <f t="shared" si="12"/>
        <v>69</v>
      </c>
      <c r="L86" s="10">
        <f t="shared" ca="1" si="31"/>
        <v>3</v>
      </c>
      <c r="M86" s="10">
        <f t="shared" ca="1" si="31"/>
        <v>2</v>
      </c>
      <c r="N86" s="10">
        <f t="shared" ca="1" si="31"/>
        <v>6</v>
      </c>
      <c r="O86" s="10">
        <f t="shared" ca="1" si="31"/>
        <v>3</v>
      </c>
      <c r="P86" s="10">
        <f t="shared" ca="1" si="31"/>
        <v>6</v>
      </c>
      <c r="Q86" s="10">
        <f t="shared" ca="1" si="31"/>
        <v>3</v>
      </c>
      <c r="R86" s="10">
        <f t="shared" ca="1" si="31"/>
        <v>1</v>
      </c>
      <c r="S86" s="10">
        <f t="shared" ca="1" si="31"/>
        <v>6</v>
      </c>
      <c r="T86" s="10">
        <f t="shared" ca="1" si="31"/>
        <v>4</v>
      </c>
      <c r="U86" s="10">
        <f t="shared" ca="1" si="31"/>
        <v>5</v>
      </c>
      <c r="V86" s="14">
        <f t="shared" ca="1" si="37"/>
        <v>3.9</v>
      </c>
      <c r="X86" s="10">
        <f t="shared" ca="1" si="34"/>
        <v>0.48172684958473044</v>
      </c>
      <c r="Y86" s="14">
        <f t="shared" ca="1" si="21"/>
        <v>3.9</v>
      </c>
    </row>
    <row r="87" spans="1:25" x14ac:dyDescent="0.25">
      <c r="A87" s="18">
        <f t="shared" si="11"/>
        <v>70</v>
      </c>
      <c r="B87" s="10">
        <f t="shared" ca="1" si="35"/>
        <v>4</v>
      </c>
      <c r="C87" s="10">
        <f t="shared" ca="1" si="30"/>
        <v>3</v>
      </c>
      <c r="D87" s="10">
        <f t="shared" ca="1" si="30"/>
        <v>6</v>
      </c>
      <c r="E87" s="14">
        <f t="shared" ca="1" si="36"/>
        <v>4.333333333333333</v>
      </c>
      <c r="G87" s="10">
        <f t="shared" ca="1" si="32"/>
        <v>0.51007345696859474</v>
      </c>
      <c r="H87" s="14">
        <f t="shared" ca="1" si="19"/>
        <v>4.333333333333333</v>
      </c>
      <c r="I87" s="14">
        <f t="shared" ca="1" si="33"/>
        <v>5</v>
      </c>
      <c r="K87" s="18">
        <f t="shared" si="12"/>
        <v>70</v>
      </c>
      <c r="L87" s="10">
        <f t="shared" ca="1" si="31"/>
        <v>3</v>
      </c>
      <c r="M87" s="10">
        <f t="shared" ca="1" si="31"/>
        <v>1</v>
      </c>
      <c r="N87" s="10">
        <f t="shared" ca="1" si="31"/>
        <v>4</v>
      </c>
      <c r="O87" s="10">
        <f t="shared" ca="1" si="31"/>
        <v>5</v>
      </c>
      <c r="P87" s="10">
        <f t="shared" ca="1" si="31"/>
        <v>3</v>
      </c>
      <c r="Q87" s="10">
        <f t="shared" ca="1" si="31"/>
        <v>3</v>
      </c>
      <c r="R87" s="10">
        <f t="shared" ca="1" si="31"/>
        <v>3</v>
      </c>
      <c r="S87" s="10">
        <f t="shared" ca="1" si="31"/>
        <v>5</v>
      </c>
      <c r="T87" s="10">
        <f t="shared" ca="1" si="31"/>
        <v>4</v>
      </c>
      <c r="U87" s="10">
        <f t="shared" ca="1" si="31"/>
        <v>6</v>
      </c>
      <c r="V87" s="14">
        <f t="shared" ca="1" si="37"/>
        <v>3.7</v>
      </c>
      <c r="X87" s="10">
        <f t="shared" ca="1" si="34"/>
        <v>0.51007345696859474</v>
      </c>
      <c r="Y87" s="14">
        <f t="shared" ca="1" si="21"/>
        <v>4</v>
      </c>
    </row>
    <row r="88" spans="1:25" x14ac:dyDescent="0.25">
      <c r="A88" s="18">
        <f t="shared" si="11"/>
        <v>71</v>
      </c>
      <c r="B88" s="10">
        <f t="shared" ca="1" si="35"/>
        <v>3</v>
      </c>
      <c r="C88" s="10">
        <f t="shared" ca="1" si="30"/>
        <v>6</v>
      </c>
      <c r="D88" s="10">
        <f t="shared" ca="1" si="30"/>
        <v>1</v>
      </c>
      <c r="E88" s="14">
        <f t="shared" ca="1" si="36"/>
        <v>3.3333333333333335</v>
      </c>
      <c r="G88" s="10">
        <f t="shared" ca="1" si="32"/>
        <v>0.53883603027845006</v>
      </c>
      <c r="H88" s="14">
        <f t="shared" ca="1" si="19"/>
        <v>4.333333333333333</v>
      </c>
      <c r="I88" s="14">
        <f t="shared" ca="1" si="33"/>
        <v>5</v>
      </c>
      <c r="K88" s="18">
        <f t="shared" si="12"/>
        <v>71</v>
      </c>
      <c r="L88" s="10">
        <f t="shared" ref="L88:U97" ca="1" si="38">RANDBETWEEN($F$6,$G$6)</f>
        <v>5</v>
      </c>
      <c r="M88" s="10">
        <f t="shared" ca="1" si="38"/>
        <v>4</v>
      </c>
      <c r="N88" s="10">
        <f t="shared" ca="1" si="38"/>
        <v>1</v>
      </c>
      <c r="O88" s="10">
        <f t="shared" ca="1" si="38"/>
        <v>3</v>
      </c>
      <c r="P88" s="10">
        <f t="shared" ca="1" si="38"/>
        <v>5</v>
      </c>
      <c r="Q88" s="10">
        <f t="shared" ca="1" si="38"/>
        <v>1</v>
      </c>
      <c r="R88" s="10">
        <f t="shared" ca="1" si="38"/>
        <v>1</v>
      </c>
      <c r="S88" s="10">
        <f t="shared" ca="1" si="38"/>
        <v>6</v>
      </c>
      <c r="T88" s="10">
        <f t="shared" ca="1" si="38"/>
        <v>5</v>
      </c>
      <c r="U88" s="10">
        <f t="shared" ca="1" si="38"/>
        <v>2</v>
      </c>
      <c r="V88" s="14">
        <f t="shared" ca="1" si="37"/>
        <v>3.3</v>
      </c>
      <c r="X88" s="10">
        <f t="shared" ca="1" si="34"/>
        <v>0.53883603027845006</v>
      </c>
      <c r="Y88" s="14">
        <f t="shared" ca="1" si="21"/>
        <v>4</v>
      </c>
    </row>
    <row r="89" spans="1:25" x14ac:dyDescent="0.25">
      <c r="A89" s="18">
        <f t="shared" si="11"/>
        <v>72</v>
      </c>
      <c r="B89" s="10">
        <f t="shared" ca="1" si="35"/>
        <v>6</v>
      </c>
      <c r="C89" s="10">
        <f t="shared" ca="1" si="30"/>
        <v>4</v>
      </c>
      <c r="D89" s="10">
        <f t="shared" ca="1" si="30"/>
        <v>3</v>
      </c>
      <c r="E89" s="14">
        <f t="shared" ca="1" si="36"/>
        <v>4.333333333333333</v>
      </c>
      <c r="G89" s="10">
        <f t="shared" ca="1" si="32"/>
        <v>0.56805149833898272</v>
      </c>
      <c r="H89" s="14">
        <f t="shared" ca="1" si="19"/>
        <v>4.333333333333333</v>
      </c>
      <c r="I89" s="14">
        <f t="shared" ca="1" si="33"/>
        <v>5</v>
      </c>
      <c r="K89" s="18">
        <f t="shared" si="12"/>
        <v>72</v>
      </c>
      <c r="L89" s="10">
        <f t="shared" ca="1" si="38"/>
        <v>1</v>
      </c>
      <c r="M89" s="10">
        <f t="shared" ca="1" si="38"/>
        <v>6</v>
      </c>
      <c r="N89" s="10">
        <f t="shared" ca="1" si="38"/>
        <v>6</v>
      </c>
      <c r="O89" s="10">
        <f t="shared" ca="1" si="38"/>
        <v>5</v>
      </c>
      <c r="P89" s="10">
        <f t="shared" ca="1" si="38"/>
        <v>2</v>
      </c>
      <c r="Q89" s="10">
        <f t="shared" ca="1" si="38"/>
        <v>3</v>
      </c>
      <c r="R89" s="10">
        <f t="shared" ca="1" si="38"/>
        <v>5</v>
      </c>
      <c r="S89" s="10">
        <f t="shared" ca="1" si="38"/>
        <v>6</v>
      </c>
      <c r="T89" s="10">
        <f t="shared" ca="1" si="38"/>
        <v>3</v>
      </c>
      <c r="U89" s="10">
        <f t="shared" ca="1" si="38"/>
        <v>4</v>
      </c>
      <c r="V89" s="14">
        <f t="shared" ca="1" si="37"/>
        <v>4.0999999999999996</v>
      </c>
      <c r="X89" s="10">
        <f t="shared" ca="1" si="34"/>
        <v>0.56805149833898272</v>
      </c>
      <c r="Y89" s="14">
        <f t="shared" ca="1" si="21"/>
        <v>4</v>
      </c>
    </row>
    <row r="90" spans="1:25" x14ac:dyDescent="0.25">
      <c r="A90" s="18">
        <f t="shared" si="11"/>
        <v>73</v>
      </c>
      <c r="B90" s="10">
        <f t="shared" ca="1" si="35"/>
        <v>2</v>
      </c>
      <c r="C90" s="10">
        <f t="shared" ca="1" si="30"/>
        <v>3</v>
      </c>
      <c r="D90" s="10">
        <f t="shared" ca="1" si="30"/>
        <v>3</v>
      </c>
      <c r="E90" s="14">
        <f t="shared" ca="1" si="36"/>
        <v>2.6666666666666665</v>
      </c>
      <c r="G90" s="10">
        <f t="shared" ca="1" si="32"/>
        <v>0.59776012604247841</v>
      </c>
      <c r="H90" s="14">
        <f t="shared" ca="1" si="19"/>
        <v>4.333333333333333</v>
      </c>
      <c r="I90" s="14">
        <f t="shared" ca="1" si="33"/>
        <v>5</v>
      </c>
      <c r="K90" s="18">
        <f t="shared" si="12"/>
        <v>73</v>
      </c>
      <c r="L90" s="10">
        <f t="shared" ca="1" si="38"/>
        <v>3</v>
      </c>
      <c r="M90" s="10">
        <f t="shared" ca="1" si="38"/>
        <v>4</v>
      </c>
      <c r="N90" s="10">
        <f t="shared" ca="1" si="38"/>
        <v>1</v>
      </c>
      <c r="O90" s="10">
        <f t="shared" ca="1" si="38"/>
        <v>5</v>
      </c>
      <c r="P90" s="10">
        <f t="shared" ca="1" si="38"/>
        <v>5</v>
      </c>
      <c r="Q90" s="10">
        <f t="shared" ca="1" si="38"/>
        <v>1</v>
      </c>
      <c r="R90" s="10">
        <f t="shared" ca="1" si="38"/>
        <v>2</v>
      </c>
      <c r="S90" s="10">
        <f t="shared" ca="1" si="38"/>
        <v>5</v>
      </c>
      <c r="T90" s="10">
        <f t="shared" ca="1" si="38"/>
        <v>4</v>
      </c>
      <c r="U90" s="10">
        <f t="shared" ca="1" si="38"/>
        <v>3</v>
      </c>
      <c r="V90" s="14">
        <f t="shared" ca="1" si="37"/>
        <v>3.3</v>
      </c>
      <c r="X90" s="10">
        <f t="shared" ca="1" si="34"/>
        <v>0.59776012604247841</v>
      </c>
      <c r="Y90" s="14">
        <f t="shared" ca="1" si="21"/>
        <v>4</v>
      </c>
    </row>
    <row r="91" spans="1:25" x14ac:dyDescent="0.25">
      <c r="A91" s="18">
        <f t="shared" si="11"/>
        <v>74</v>
      </c>
      <c r="B91" s="10">
        <f t="shared" ca="1" si="35"/>
        <v>3</v>
      </c>
      <c r="C91" s="10">
        <f t="shared" ca="1" si="30"/>
        <v>2</v>
      </c>
      <c r="D91" s="10">
        <f t="shared" ca="1" si="30"/>
        <v>2</v>
      </c>
      <c r="E91" s="14">
        <f t="shared" ca="1" si="36"/>
        <v>2.3333333333333335</v>
      </c>
      <c r="G91" s="10">
        <f t="shared" ca="1" si="32"/>
        <v>0.62800601443756987</v>
      </c>
      <c r="H91" s="14">
        <f t="shared" ca="1" si="19"/>
        <v>4.333333333333333</v>
      </c>
      <c r="I91" s="14">
        <f t="shared" ca="1" si="33"/>
        <v>5</v>
      </c>
      <c r="K91" s="18">
        <f t="shared" si="12"/>
        <v>74</v>
      </c>
      <c r="L91" s="10">
        <f t="shared" ca="1" si="38"/>
        <v>5</v>
      </c>
      <c r="M91" s="10">
        <f t="shared" ca="1" si="38"/>
        <v>6</v>
      </c>
      <c r="N91" s="10">
        <f t="shared" ca="1" si="38"/>
        <v>1</v>
      </c>
      <c r="O91" s="10">
        <f t="shared" ca="1" si="38"/>
        <v>1</v>
      </c>
      <c r="P91" s="10">
        <f t="shared" ca="1" si="38"/>
        <v>4</v>
      </c>
      <c r="Q91" s="10">
        <f t="shared" ca="1" si="38"/>
        <v>2</v>
      </c>
      <c r="R91" s="10">
        <f t="shared" ca="1" si="38"/>
        <v>4</v>
      </c>
      <c r="S91" s="10">
        <f t="shared" ca="1" si="38"/>
        <v>6</v>
      </c>
      <c r="T91" s="10">
        <f t="shared" ca="1" si="38"/>
        <v>5</v>
      </c>
      <c r="U91" s="10">
        <f t="shared" ca="1" si="38"/>
        <v>1</v>
      </c>
      <c r="V91" s="14">
        <f t="shared" ca="1" si="37"/>
        <v>3.5</v>
      </c>
      <c r="X91" s="10">
        <f t="shared" ca="1" si="34"/>
        <v>0.62800601443756987</v>
      </c>
      <c r="Y91" s="14">
        <f t="shared" ca="1" si="21"/>
        <v>4</v>
      </c>
    </row>
    <row r="92" spans="1:25" x14ac:dyDescent="0.25">
      <c r="A92" s="18">
        <f t="shared" si="11"/>
        <v>75</v>
      </c>
      <c r="B92" s="10">
        <f t="shared" ca="1" si="35"/>
        <v>2</v>
      </c>
      <c r="C92" s="10">
        <f t="shared" ca="1" si="30"/>
        <v>5</v>
      </c>
      <c r="D92" s="10">
        <f t="shared" ca="1" si="30"/>
        <v>4</v>
      </c>
      <c r="E92" s="14">
        <f t="shared" ca="1" si="36"/>
        <v>3.6666666666666665</v>
      </c>
      <c r="G92" s="10">
        <f t="shared" ca="1" si="32"/>
        <v>0.65883769273618775</v>
      </c>
      <c r="H92" s="14">
        <f t="shared" ca="1" si="19"/>
        <v>4.333333333333333</v>
      </c>
      <c r="I92" s="14">
        <f t="shared" ca="1" si="33"/>
        <v>5</v>
      </c>
      <c r="K92" s="18">
        <f t="shared" si="12"/>
        <v>75</v>
      </c>
      <c r="L92" s="10">
        <f t="shared" ca="1" si="38"/>
        <v>5</v>
      </c>
      <c r="M92" s="10">
        <f t="shared" ca="1" si="38"/>
        <v>5</v>
      </c>
      <c r="N92" s="10">
        <f t="shared" ca="1" si="38"/>
        <v>4</v>
      </c>
      <c r="O92" s="10">
        <f t="shared" ca="1" si="38"/>
        <v>2</v>
      </c>
      <c r="P92" s="10">
        <f t="shared" ca="1" si="38"/>
        <v>2</v>
      </c>
      <c r="Q92" s="10">
        <f t="shared" ca="1" si="38"/>
        <v>3</v>
      </c>
      <c r="R92" s="10">
        <f t="shared" ca="1" si="38"/>
        <v>5</v>
      </c>
      <c r="S92" s="10">
        <f t="shared" ca="1" si="38"/>
        <v>4</v>
      </c>
      <c r="T92" s="10">
        <f t="shared" ca="1" si="38"/>
        <v>3</v>
      </c>
      <c r="U92" s="10">
        <f t="shared" ca="1" si="38"/>
        <v>5</v>
      </c>
      <c r="V92" s="14">
        <f t="shared" ca="1" si="37"/>
        <v>3.8</v>
      </c>
      <c r="X92" s="10">
        <f t="shared" ca="1" si="34"/>
        <v>0.65883769273618775</v>
      </c>
      <c r="Y92" s="14">
        <f t="shared" ca="1" si="21"/>
        <v>4</v>
      </c>
    </row>
    <row r="93" spans="1:25" x14ac:dyDescent="0.25">
      <c r="A93" s="18">
        <f t="shared" si="11"/>
        <v>76</v>
      </c>
      <c r="B93" s="10">
        <f t="shared" ca="1" si="35"/>
        <v>3</v>
      </c>
      <c r="C93" s="10">
        <f t="shared" ca="1" si="30"/>
        <v>4</v>
      </c>
      <c r="D93" s="10">
        <f t="shared" ca="1" si="30"/>
        <v>3</v>
      </c>
      <c r="E93" s="14">
        <f t="shared" ca="1" si="36"/>
        <v>3.3333333333333335</v>
      </c>
      <c r="G93" s="10">
        <f t="shared" ca="1" si="32"/>
        <v>0.69030882393303394</v>
      </c>
      <c r="H93" s="14">
        <f t="shared" ca="1" si="19"/>
        <v>4.333333333333333</v>
      </c>
      <c r="I93" s="14">
        <f t="shared" ca="1" si="33"/>
        <v>5</v>
      </c>
      <c r="K93" s="18">
        <f t="shared" si="12"/>
        <v>76</v>
      </c>
      <c r="L93" s="10">
        <f t="shared" ca="1" si="38"/>
        <v>5</v>
      </c>
      <c r="M93" s="10">
        <f t="shared" ca="1" si="38"/>
        <v>6</v>
      </c>
      <c r="N93" s="10">
        <f t="shared" ca="1" si="38"/>
        <v>2</v>
      </c>
      <c r="O93" s="10">
        <f t="shared" ca="1" si="38"/>
        <v>4</v>
      </c>
      <c r="P93" s="10">
        <f t="shared" ca="1" si="38"/>
        <v>3</v>
      </c>
      <c r="Q93" s="10">
        <f t="shared" ca="1" si="38"/>
        <v>4</v>
      </c>
      <c r="R93" s="10">
        <f t="shared" ca="1" si="38"/>
        <v>5</v>
      </c>
      <c r="S93" s="10">
        <f t="shared" ca="1" si="38"/>
        <v>5</v>
      </c>
      <c r="T93" s="10">
        <f t="shared" ca="1" si="38"/>
        <v>2</v>
      </c>
      <c r="U93" s="10">
        <f t="shared" ca="1" si="38"/>
        <v>3</v>
      </c>
      <c r="V93" s="14">
        <f t="shared" ca="1" si="37"/>
        <v>3.9</v>
      </c>
      <c r="X93" s="10">
        <f t="shared" ca="1" si="34"/>
        <v>0.69030882393303394</v>
      </c>
      <c r="Y93" s="14">
        <f t="shared" ca="1" si="21"/>
        <v>4</v>
      </c>
    </row>
    <row r="94" spans="1:25" x14ac:dyDescent="0.25">
      <c r="A94" s="18">
        <f t="shared" si="11"/>
        <v>77</v>
      </c>
      <c r="B94" s="10">
        <f t="shared" ca="1" si="35"/>
        <v>6</v>
      </c>
      <c r="C94" s="10">
        <f t="shared" ca="1" si="30"/>
        <v>4</v>
      </c>
      <c r="D94" s="10">
        <f t="shared" ca="1" si="30"/>
        <v>3</v>
      </c>
      <c r="E94" s="14">
        <f t="shared" ca="1" si="36"/>
        <v>4.333333333333333</v>
      </c>
      <c r="G94" s="10">
        <f t="shared" ca="1" si="32"/>
        <v>0.72247905192806261</v>
      </c>
      <c r="H94" s="14">
        <f t="shared" ca="1" si="19"/>
        <v>4.333333333333333</v>
      </c>
      <c r="I94" s="14">
        <f t="shared" ca="1" si="33"/>
        <v>5</v>
      </c>
      <c r="K94" s="18">
        <f t="shared" si="12"/>
        <v>77</v>
      </c>
      <c r="L94" s="10">
        <f t="shared" ca="1" si="38"/>
        <v>1</v>
      </c>
      <c r="M94" s="10">
        <f t="shared" ca="1" si="38"/>
        <v>6</v>
      </c>
      <c r="N94" s="10">
        <f t="shared" ca="1" si="38"/>
        <v>4</v>
      </c>
      <c r="O94" s="10">
        <f t="shared" ca="1" si="38"/>
        <v>3</v>
      </c>
      <c r="P94" s="10">
        <f t="shared" ca="1" si="38"/>
        <v>3</v>
      </c>
      <c r="Q94" s="10">
        <f t="shared" ca="1" si="38"/>
        <v>3</v>
      </c>
      <c r="R94" s="10">
        <f t="shared" ca="1" si="38"/>
        <v>6</v>
      </c>
      <c r="S94" s="10">
        <f t="shared" ca="1" si="38"/>
        <v>4</v>
      </c>
      <c r="T94" s="10">
        <f t="shared" ca="1" si="38"/>
        <v>3</v>
      </c>
      <c r="U94" s="10">
        <f t="shared" ca="1" si="38"/>
        <v>1</v>
      </c>
      <c r="V94" s="14">
        <f t="shared" ca="1" si="37"/>
        <v>3.4</v>
      </c>
      <c r="X94" s="10">
        <f t="shared" ca="1" si="34"/>
        <v>0.72247905192806261</v>
      </c>
      <c r="Y94" s="14">
        <f t="shared" ca="1" si="21"/>
        <v>4</v>
      </c>
    </row>
    <row r="95" spans="1:25" x14ac:dyDescent="0.25">
      <c r="A95" s="18">
        <f t="shared" si="11"/>
        <v>78</v>
      </c>
      <c r="B95" s="10">
        <f t="shared" ca="1" si="35"/>
        <v>2</v>
      </c>
      <c r="C95" s="10">
        <f t="shared" ca="1" si="30"/>
        <v>1</v>
      </c>
      <c r="D95" s="10">
        <f t="shared" ca="1" si="30"/>
        <v>4</v>
      </c>
      <c r="E95" s="14">
        <f t="shared" ca="1" si="36"/>
        <v>2.3333333333333335</v>
      </c>
      <c r="G95" s="10">
        <f t="shared" ca="1" si="32"/>
        <v>0.75541502636046909</v>
      </c>
      <c r="H95" s="14">
        <f t="shared" ca="1" si="19"/>
        <v>4.333333333333333</v>
      </c>
      <c r="I95" s="14">
        <f t="shared" ca="1" si="33"/>
        <v>5</v>
      </c>
      <c r="K95" s="18">
        <f t="shared" si="12"/>
        <v>78</v>
      </c>
      <c r="L95" s="10">
        <f t="shared" ca="1" si="38"/>
        <v>2</v>
      </c>
      <c r="M95" s="10">
        <f t="shared" ca="1" si="38"/>
        <v>6</v>
      </c>
      <c r="N95" s="10">
        <f t="shared" ca="1" si="38"/>
        <v>4</v>
      </c>
      <c r="O95" s="10">
        <f t="shared" ca="1" si="38"/>
        <v>6</v>
      </c>
      <c r="P95" s="10">
        <f t="shared" ca="1" si="38"/>
        <v>1</v>
      </c>
      <c r="Q95" s="10">
        <f t="shared" ca="1" si="38"/>
        <v>3</v>
      </c>
      <c r="R95" s="10">
        <f t="shared" ca="1" si="38"/>
        <v>4</v>
      </c>
      <c r="S95" s="10">
        <f t="shared" ca="1" si="38"/>
        <v>6</v>
      </c>
      <c r="T95" s="10">
        <f t="shared" ca="1" si="38"/>
        <v>3</v>
      </c>
      <c r="U95" s="10">
        <f t="shared" ca="1" si="38"/>
        <v>5</v>
      </c>
      <c r="V95" s="14">
        <f t="shared" ca="1" si="37"/>
        <v>4</v>
      </c>
      <c r="X95" s="10">
        <f t="shared" ca="1" si="34"/>
        <v>0.75541502636046909</v>
      </c>
      <c r="Y95" s="14">
        <f t="shared" ca="1" si="21"/>
        <v>4</v>
      </c>
    </row>
    <row r="96" spans="1:25" x14ac:dyDescent="0.25">
      <c r="A96" s="18">
        <f t="shared" si="11"/>
        <v>79</v>
      </c>
      <c r="B96" s="10">
        <f t="shared" ca="1" si="35"/>
        <v>2</v>
      </c>
      <c r="C96" s="10">
        <f t="shared" ca="1" si="30"/>
        <v>5</v>
      </c>
      <c r="D96" s="10">
        <f t="shared" ca="1" si="30"/>
        <v>4</v>
      </c>
      <c r="E96" s="14">
        <f t="shared" ca="1" si="36"/>
        <v>3.6666666666666665</v>
      </c>
      <c r="G96" s="10">
        <f t="shared" ca="1" si="32"/>
        <v>0.78919165265822189</v>
      </c>
      <c r="H96" s="14">
        <f t="shared" ca="1" si="19"/>
        <v>4.333333333333333</v>
      </c>
      <c r="I96" s="14">
        <f t="shared" ca="1" si="33"/>
        <v>5</v>
      </c>
      <c r="K96" s="18">
        <f t="shared" si="12"/>
        <v>79</v>
      </c>
      <c r="L96" s="10">
        <f t="shared" ca="1" si="38"/>
        <v>6</v>
      </c>
      <c r="M96" s="10">
        <f t="shared" ca="1" si="38"/>
        <v>4</v>
      </c>
      <c r="N96" s="10">
        <f t="shared" ca="1" si="38"/>
        <v>4</v>
      </c>
      <c r="O96" s="10">
        <f t="shared" ca="1" si="38"/>
        <v>5</v>
      </c>
      <c r="P96" s="10">
        <f t="shared" ca="1" si="38"/>
        <v>3</v>
      </c>
      <c r="Q96" s="10">
        <f t="shared" ca="1" si="38"/>
        <v>5</v>
      </c>
      <c r="R96" s="10">
        <f t="shared" ca="1" si="38"/>
        <v>1</v>
      </c>
      <c r="S96" s="10">
        <f t="shared" ca="1" si="38"/>
        <v>5</v>
      </c>
      <c r="T96" s="10">
        <f t="shared" ca="1" si="38"/>
        <v>4</v>
      </c>
      <c r="U96" s="10">
        <f t="shared" ca="1" si="38"/>
        <v>4</v>
      </c>
      <c r="V96" s="14">
        <f t="shared" ca="1" si="37"/>
        <v>4.0999999999999996</v>
      </c>
      <c r="X96" s="10">
        <f t="shared" ca="1" si="34"/>
        <v>0.78919165265822189</v>
      </c>
      <c r="Y96" s="14">
        <f t="shared" ca="1" si="21"/>
        <v>4</v>
      </c>
    </row>
    <row r="97" spans="1:25" x14ac:dyDescent="0.25">
      <c r="A97" s="18">
        <f t="shared" si="11"/>
        <v>80</v>
      </c>
      <c r="B97" s="10">
        <f t="shared" ca="1" si="35"/>
        <v>1</v>
      </c>
      <c r="C97" s="10">
        <f t="shared" ca="1" si="30"/>
        <v>6</v>
      </c>
      <c r="D97" s="10">
        <f t="shared" ca="1" si="30"/>
        <v>6</v>
      </c>
      <c r="E97" s="14">
        <f t="shared" ca="1" si="36"/>
        <v>4.333333333333333</v>
      </c>
      <c r="G97" s="10">
        <f t="shared" ca="1" si="32"/>
        <v>0.82389363033855767</v>
      </c>
      <c r="H97" s="14">
        <f t="shared" ca="1" si="19"/>
        <v>4.333333333333333</v>
      </c>
      <c r="I97" s="14">
        <f t="shared" ca="1" si="33"/>
        <v>6</v>
      </c>
      <c r="K97" s="18">
        <f t="shared" si="12"/>
        <v>80</v>
      </c>
      <c r="L97" s="10">
        <f t="shared" ca="1" si="38"/>
        <v>2</v>
      </c>
      <c r="M97" s="10">
        <f t="shared" ca="1" si="38"/>
        <v>1</v>
      </c>
      <c r="N97" s="10">
        <f t="shared" ca="1" si="38"/>
        <v>2</v>
      </c>
      <c r="O97" s="10">
        <f t="shared" ca="1" si="38"/>
        <v>1</v>
      </c>
      <c r="P97" s="10">
        <f t="shared" ca="1" si="38"/>
        <v>1</v>
      </c>
      <c r="Q97" s="10">
        <f t="shared" ca="1" si="38"/>
        <v>2</v>
      </c>
      <c r="R97" s="10">
        <f t="shared" ca="1" si="38"/>
        <v>1</v>
      </c>
      <c r="S97" s="10">
        <f t="shared" ca="1" si="38"/>
        <v>4</v>
      </c>
      <c r="T97" s="10">
        <f t="shared" ca="1" si="38"/>
        <v>1</v>
      </c>
      <c r="U97" s="10">
        <f t="shared" ca="1" si="38"/>
        <v>1</v>
      </c>
      <c r="V97" s="14">
        <f t="shared" ca="1" si="37"/>
        <v>1.6</v>
      </c>
      <c r="X97" s="10">
        <f t="shared" ca="1" si="34"/>
        <v>0.82389363033855767</v>
      </c>
      <c r="Y97" s="14">
        <f t="shared" ca="1" si="21"/>
        <v>4</v>
      </c>
    </row>
    <row r="98" spans="1:25" x14ac:dyDescent="0.25">
      <c r="A98" s="18">
        <f t="shared" si="11"/>
        <v>81</v>
      </c>
      <c r="B98" s="10">
        <f t="shared" ca="1" si="35"/>
        <v>2</v>
      </c>
      <c r="C98" s="10">
        <f t="shared" ref="C98:D117" ca="1" si="39">RANDBETWEEN($F$6,$G$6)</f>
        <v>2</v>
      </c>
      <c r="D98" s="10">
        <f t="shared" ca="1" si="39"/>
        <v>2</v>
      </c>
      <c r="E98" s="14">
        <f t="shared" ca="1" si="36"/>
        <v>2</v>
      </c>
      <c r="G98" s="10">
        <f t="shared" ca="1" si="32"/>
        <v>0.85961736424191149</v>
      </c>
      <c r="H98" s="14">
        <f t="shared" ca="1" si="19"/>
        <v>4.333333333333333</v>
      </c>
      <c r="I98" s="14">
        <f t="shared" ca="1" si="33"/>
        <v>6</v>
      </c>
      <c r="K98" s="18">
        <f t="shared" si="12"/>
        <v>81</v>
      </c>
      <c r="L98" s="10">
        <f t="shared" ref="L98:U107" ca="1" si="40">RANDBETWEEN($F$6,$G$6)</f>
        <v>3</v>
      </c>
      <c r="M98" s="10">
        <f t="shared" ca="1" si="40"/>
        <v>5</v>
      </c>
      <c r="N98" s="10">
        <f t="shared" ca="1" si="40"/>
        <v>4</v>
      </c>
      <c r="O98" s="10">
        <f t="shared" ca="1" si="40"/>
        <v>1</v>
      </c>
      <c r="P98" s="10">
        <f t="shared" ca="1" si="40"/>
        <v>3</v>
      </c>
      <c r="Q98" s="10">
        <f t="shared" ca="1" si="40"/>
        <v>6</v>
      </c>
      <c r="R98" s="10">
        <f t="shared" ca="1" si="40"/>
        <v>2</v>
      </c>
      <c r="S98" s="10">
        <f t="shared" ca="1" si="40"/>
        <v>5</v>
      </c>
      <c r="T98" s="10">
        <f t="shared" ca="1" si="40"/>
        <v>6</v>
      </c>
      <c r="U98" s="10">
        <f t="shared" ca="1" si="40"/>
        <v>6</v>
      </c>
      <c r="V98" s="14">
        <f t="shared" ca="1" si="37"/>
        <v>4.0999999999999996</v>
      </c>
      <c r="X98" s="10">
        <f t="shared" ca="1" si="34"/>
        <v>0.85961736424191149</v>
      </c>
      <c r="Y98" s="14">
        <f t="shared" ca="1" si="21"/>
        <v>4.0999999999999996</v>
      </c>
    </row>
    <row r="99" spans="1:25" x14ac:dyDescent="0.25">
      <c r="A99" s="18">
        <f t="shared" si="11"/>
        <v>82</v>
      </c>
      <c r="B99" s="10">
        <f t="shared" ca="1" si="35"/>
        <v>6</v>
      </c>
      <c r="C99" s="10">
        <f t="shared" ca="1" si="39"/>
        <v>1</v>
      </c>
      <c r="D99" s="10">
        <f t="shared" ca="1" si="39"/>
        <v>2</v>
      </c>
      <c r="E99" s="14">
        <f t="shared" ca="1" si="36"/>
        <v>3</v>
      </c>
      <c r="G99" s="10">
        <f t="shared" ca="1" si="32"/>
        <v>0.89647336400191591</v>
      </c>
      <c r="H99" s="14">
        <f t="shared" ca="1" si="19"/>
        <v>4.666666666666667</v>
      </c>
      <c r="I99" s="14">
        <f t="shared" ca="1" si="33"/>
        <v>6</v>
      </c>
      <c r="K99" s="18">
        <f t="shared" si="12"/>
        <v>82</v>
      </c>
      <c r="L99" s="10">
        <f t="shared" ca="1" si="40"/>
        <v>5</v>
      </c>
      <c r="M99" s="10">
        <f t="shared" ca="1" si="40"/>
        <v>2</v>
      </c>
      <c r="N99" s="10">
        <f t="shared" ca="1" si="40"/>
        <v>1</v>
      </c>
      <c r="O99" s="10">
        <f t="shared" ca="1" si="40"/>
        <v>3</v>
      </c>
      <c r="P99" s="10">
        <f t="shared" ca="1" si="40"/>
        <v>3</v>
      </c>
      <c r="Q99" s="10">
        <f t="shared" ca="1" si="40"/>
        <v>1</v>
      </c>
      <c r="R99" s="10">
        <f t="shared" ca="1" si="40"/>
        <v>4</v>
      </c>
      <c r="S99" s="10">
        <f t="shared" ca="1" si="40"/>
        <v>4</v>
      </c>
      <c r="T99" s="10">
        <f t="shared" ca="1" si="40"/>
        <v>2</v>
      </c>
      <c r="U99" s="10">
        <f t="shared" ca="1" si="40"/>
        <v>4</v>
      </c>
      <c r="V99" s="14">
        <f t="shared" ca="1" si="37"/>
        <v>2.9</v>
      </c>
      <c r="X99" s="10">
        <f t="shared" ca="1" si="34"/>
        <v>0.89647336400191591</v>
      </c>
      <c r="Y99" s="14">
        <f t="shared" ca="1" si="21"/>
        <v>4.0999999999999996</v>
      </c>
    </row>
    <row r="100" spans="1:25" x14ac:dyDescent="0.25">
      <c r="A100" s="18">
        <f t="shared" si="11"/>
        <v>83</v>
      </c>
      <c r="B100" s="10">
        <f t="shared" ca="1" si="35"/>
        <v>1</v>
      </c>
      <c r="C100" s="10">
        <f t="shared" ca="1" si="39"/>
        <v>3</v>
      </c>
      <c r="D100" s="10">
        <f t="shared" ca="1" si="39"/>
        <v>2</v>
      </c>
      <c r="E100" s="14">
        <f t="shared" ca="1" si="36"/>
        <v>2</v>
      </c>
      <c r="G100" s="10">
        <f t="shared" ca="1" si="32"/>
        <v>0.9345892910734801</v>
      </c>
      <c r="H100" s="14">
        <f t="shared" ca="1" si="19"/>
        <v>4.666666666666667</v>
      </c>
      <c r="I100" s="14">
        <f t="shared" ca="1" si="33"/>
        <v>6</v>
      </c>
      <c r="K100" s="18">
        <f t="shared" si="12"/>
        <v>83</v>
      </c>
      <c r="L100" s="10">
        <f t="shared" ca="1" si="40"/>
        <v>1</v>
      </c>
      <c r="M100" s="10">
        <f t="shared" ca="1" si="40"/>
        <v>4</v>
      </c>
      <c r="N100" s="10">
        <f t="shared" ca="1" si="40"/>
        <v>4</v>
      </c>
      <c r="O100" s="10">
        <f t="shared" ca="1" si="40"/>
        <v>6</v>
      </c>
      <c r="P100" s="10">
        <f t="shared" ca="1" si="40"/>
        <v>6</v>
      </c>
      <c r="Q100" s="10">
        <f t="shared" ca="1" si="40"/>
        <v>2</v>
      </c>
      <c r="R100" s="10">
        <f t="shared" ca="1" si="40"/>
        <v>4</v>
      </c>
      <c r="S100" s="10">
        <f t="shared" ca="1" si="40"/>
        <v>5</v>
      </c>
      <c r="T100" s="10">
        <f t="shared" ca="1" si="40"/>
        <v>5</v>
      </c>
      <c r="U100" s="10">
        <f t="shared" ca="1" si="40"/>
        <v>6</v>
      </c>
      <c r="V100" s="14">
        <f t="shared" ca="1" si="37"/>
        <v>4.3</v>
      </c>
      <c r="X100" s="10">
        <f t="shared" ca="1" si="34"/>
        <v>0.9345892910734801</v>
      </c>
      <c r="Y100" s="14">
        <f t="shared" ca="1" si="21"/>
        <v>4.0999999999999996</v>
      </c>
    </row>
    <row r="101" spans="1:25" x14ac:dyDescent="0.25">
      <c r="A101" s="18">
        <f t="shared" si="11"/>
        <v>84</v>
      </c>
      <c r="B101" s="10">
        <f t="shared" ca="1" si="35"/>
        <v>1</v>
      </c>
      <c r="C101" s="10">
        <f t="shared" ca="1" si="39"/>
        <v>3</v>
      </c>
      <c r="D101" s="10">
        <f t="shared" ca="1" si="39"/>
        <v>3</v>
      </c>
      <c r="E101" s="14">
        <f t="shared" ca="1" si="36"/>
        <v>2.3333333333333335</v>
      </c>
      <c r="G101" s="10">
        <f t="shared" ca="1" si="32"/>
        <v>0.97411387705930974</v>
      </c>
      <c r="H101" s="14">
        <f t="shared" ca="1" si="19"/>
        <v>4.666666666666667</v>
      </c>
      <c r="I101" s="14">
        <f t="shared" ca="1" si="33"/>
        <v>6</v>
      </c>
      <c r="K101" s="18">
        <f t="shared" si="12"/>
        <v>84</v>
      </c>
      <c r="L101" s="10">
        <f t="shared" ca="1" si="40"/>
        <v>1</v>
      </c>
      <c r="M101" s="10">
        <f t="shared" ca="1" si="40"/>
        <v>4</v>
      </c>
      <c r="N101" s="10">
        <f t="shared" ca="1" si="40"/>
        <v>4</v>
      </c>
      <c r="O101" s="10">
        <f t="shared" ca="1" si="40"/>
        <v>1</v>
      </c>
      <c r="P101" s="10">
        <f t="shared" ca="1" si="40"/>
        <v>5</v>
      </c>
      <c r="Q101" s="10">
        <f t="shared" ca="1" si="40"/>
        <v>1</v>
      </c>
      <c r="R101" s="10">
        <f t="shared" ca="1" si="40"/>
        <v>1</v>
      </c>
      <c r="S101" s="10">
        <f t="shared" ca="1" si="40"/>
        <v>5</v>
      </c>
      <c r="T101" s="10">
        <f t="shared" ca="1" si="40"/>
        <v>5</v>
      </c>
      <c r="U101" s="10">
        <f t="shared" ca="1" si="40"/>
        <v>3</v>
      </c>
      <c r="V101" s="14">
        <f t="shared" ca="1" si="37"/>
        <v>3</v>
      </c>
      <c r="X101" s="10">
        <f t="shared" ca="1" si="34"/>
        <v>0.97411387705930974</v>
      </c>
      <c r="Y101" s="14">
        <f t="shared" ca="1" si="21"/>
        <v>4.0999999999999996</v>
      </c>
    </row>
    <row r="102" spans="1:25" x14ac:dyDescent="0.25">
      <c r="A102" s="18">
        <f t="shared" si="11"/>
        <v>85</v>
      </c>
      <c r="B102" s="10">
        <f t="shared" ca="1" si="35"/>
        <v>3</v>
      </c>
      <c r="C102" s="10">
        <f t="shared" ca="1" si="39"/>
        <v>3</v>
      </c>
      <c r="D102" s="10">
        <f t="shared" ca="1" si="39"/>
        <v>1</v>
      </c>
      <c r="E102" s="14">
        <f t="shared" ca="1" si="36"/>
        <v>2.3333333333333335</v>
      </c>
      <c r="G102" s="10">
        <f t="shared" ca="1" si="32"/>
        <v>1.0152220332170301</v>
      </c>
      <c r="H102" s="14">
        <f t="shared" ca="1" si="19"/>
        <v>4.666666666666667</v>
      </c>
      <c r="I102" s="14">
        <f t="shared" ca="1" si="33"/>
        <v>6</v>
      </c>
      <c r="K102" s="18">
        <f t="shared" si="12"/>
        <v>85</v>
      </c>
      <c r="L102" s="10">
        <f t="shared" ca="1" si="40"/>
        <v>4</v>
      </c>
      <c r="M102" s="10">
        <f t="shared" ca="1" si="40"/>
        <v>4</v>
      </c>
      <c r="N102" s="10">
        <f t="shared" ca="1" si="40"/>
        <v>1</v>
      </c>
      <c r="O102" s="10">
        <f t="shared" ca="1" si="40"/>
        <v>4</v>
      </c>
      <c r="P102" s="10">
        <f t="shared" ca="1" si="40"/>
        <v>3</v>
      </c>
      <c r="Q102" s="10">
        <f t="shared" ca="1" si="40"/>
        <v>6</v>
      </c>
      <c r="R102" s="10">
        <f t="shared" ca="1" si="40"/>
        <v>3</v>
      </c>
      <c r="S102" s="10">
        <f t="shared" ca="1" si="40"/>
        <v>4</v>
      </c>
      <c r="T102" s="10">
        <f t="shared" ca="1" si="40"/>
        <v>4</v>
      </c>
      <c r="U102" s="10">
        <f t="shared" ca="1" si="40"/>
        <v>5</v>
      </c>
      <c r="V102" s="14">
        <f t="shared" ca="1" si="37"/>
        <v>3.8</v>
      </c>
      <c r="X102" s="10">
        <f t="shared" ca="1" si="34"/>
        <v>1.0152220332170301</v>
      </c>
      <c r="Y102" s="14">
        <f t="shared" ca="1" si="21"/>
        <v>4.0999999999999996</v>
      </c>
    </row>
    <row r="103" spans="1:25" x14ac:dyDescent="0.25">
      <c r="A103" s="18">
        <f t="shared" si="11"/>
        <v>86</v>
      </c>
      <c r="B103" s="10">
        <f t="shared" ca="1" si="35"/>
        <v>6</v>
      </c>
      <c r="C103" s="10">
        <f t="shared" ca="1" si="39"/>
        <v>3</v>
      </c>
      <c r="D103" s="10">
        <f t="shared" ca="1" si="39"/>
        <v>5</v>
      </c>
      <c r="E103" s="14">
        <f t="shared" ca="1" si="36"/>
        <v>4.666666666666667</v>
      </c>
      <c r="G103" s="10">
        <f t="shared" ca="1" si="32"/>
        <v>1.058121617684777</v>
      </c>
      <c r="H103" s="14">
        <f t="shared" ca="1" si="19"/>
        <v>4.666666666666667</v>
      </c>
      <c r="I103" s="14">
        <f t="shared" ca="1" si="33"/>
        <v>6</v>
      </c>
      <c r="K103" s="18">
        <f t="shared" si="12"/>
        <v>86</v>
      </c>
      <c r="L103" s="10">
        <f t="shared" ca="1" si="40"/>
        <v>4</v>
      </c>
      <c r="M103" s="10">
        <f t="shared" ca="1" si="40"/>
        <v>4</v>
      </c>
      <c r="N103" s="10">
        <f t="shared" ca="1" si="40"/>
        <v>1</v>
      </c>
      <c r="O103" s="10">
        <f t="shared" ca="1" si="40"/>
        <v>3</v>
      </c>
      <c r="P103" s="10">
        <f t="shared" ca="1" si="40"/>
        <v>4</v>
      </c>
      <c r="Q103" s="10">
        <f t="shared" ca="1" si="40"/>
        <v>6</v>
      </c>
      <c r="R103" s="10">
        <f t="shared" ca="1" si="40"/>
        <v>2</v>
      </c>
      <c r="S103" s="10">
        <f t="shared" ca="1" si="40"/>
        <v>2</v>
      </c>
      <c r="T103" s="10">
        <f t="shared" ca="1" si="40"/>
        <v>3</v>
      </c>
      <c r="U103" s="10">
        <f t="shared" ca="1" si="40"/>
        <v>6</v>
      </c>
      <c r="V103" s="14">
        <f t="shared" ca="1" si="37"/>
        <v>3.5</v>
      </c>
      <c r="X103" s="10">
        <f t="shared" ca="1" si="34"/>
        <v>1.058121617684777</v>
      </c>
      <c r="Y103" s="14">
        <f t="shared" ca="1" si="21"/>
        <v>4.0999999999999996</v>
      </c>
    </row>
    <row r="104" spans="1:25" x14ac:dyDescent="0.25">
      <c r="A104" s="18">
        <f t="shared" si="11"/>
        <v>87</v>
      </c>
      <c r="B104" s="10">
        <f t="shared" ca="1" si="35"/>
        <v>1</v>
      </c>
      <c r="C104" s="10">
        <f t="shared" ca="1" si="39"/>
        <v>6</v>
      </c>
      <c r="D104" s="10">
        <f t="shared" ca="1" si="39"/>
        <v>3</v>
      </c>
      <c r="E104" s="14">
        <f t="shared" ca="1" si="36"/>
        <v>3.3333333333333335</v>
      </c>
      <c r="G104" s="10">
        <f t="shared" ca="1" si="32"/>
        <v>1.1030625561995977</v>
      </c>
      <c r="H104" s="14">
        <f t="shared" ca="1" si="19"/>
        <v>4.666666666666667</v>
      </c>
      <c r="I104" s="14">
        <f t="shared" ca="1" si="33"/>
        <v>6</v>
      </c>
      <c r="K104" s="18">
        <f t="shared" si="12"/>
        <v>87</v>
      </c>
      <c r="L104" s="10">
        <f t="shared" ca="1" si="40"/>
        <v>5</v>
      </c>
      <c r="M104" s="10">
        <f t="shared" ca="1" si="40"/>
        <v>3</v>
      </c>
      <c r="N104" s="10">
        <f t="shared" ca="1" si="40"/>
        <v>6</v>
      </c>
      <c r="O104" s="10">
        <f t="shared" ca="1" si="40"/>
        <v>6</v>
      </c>
      <c r="P104" s="10">
        <f t="shared" ca="1" si="40"/>
        <v>6</v>
      </c>
      <c r="Q104" s="10">
        <f t="shared" ca="1" si="40"/>
        <v>1</v>
      </c>
      <c r="R104" s="10">
        <f t="shared" ca="1" si="40"/>
        <v>4</v>
      </c>
      <c r="S104" s="10">
        <f t="shared" ca="1" si="40"/>
        <v>6</v>
      </c>
      <c r="T104" s="10">
        <f t="shared" ca="1" si="40"/>
        <v>1</v>
      </c>
      <c r="U104" s="10">
        <f t="shared" ca="1" si="40"/>
        <v>4</v>
      </c>
      <c r="V104" s="14">
        <f t="shared" ca="1" si="37"/>
        <v>4.2</v>
      </c>
      <c r="X104" s="10">
        <f t="shared" ca="1" si="34"/>
        <v>1.1030625561995977</v>
      </c>
      <c r="Y104" s="14">
        <f t="shared" ca="1" si="21"/>
        <v>4.0999999999999996</v>
      </c>
    </row>
    <row r="105" spans="1:25" x14ac:dyDescent="0.25">
      <c r="A105" s="18">
        <f t="shared" si="11"/>
        <v>88</v>
      </c>
      <c r="B105" s="10">
        <f t="shared" ca="1" si="35"/>
        <v>6</v>
      </c>
      <c r="C105" s="10">
        <f t="shared" ca="1" si="39"/>
        <v>1</v>
      </c>
      <c r="D105" s="10">
        <f t="shared" ca="1" si="39"/>
        <v>3</v>
      </c>
      <c r="E105" s="14">
        <f t="shared" ca="1" si="36"/>
        <v>3.3333333333333335</v>
      </c>
      <c r="G105" s="10">
        <f t="shared" ca="1" si="32"/>
        <v>1.1503493803760083</v>
      </c>
      <c r="H105" s="14">
        <f t="shared" ca="1" si="19"/>
        <v>4.666666666666667</v>
      </c>
      <c r="I105" s="14">
        <f t="shared" ca="1" si="33"/>
        <v>6</v>
      </c>
      <c r="K105" s="18">
        <f t="shared" si="12"/>
        <v>88</v>
      </c>
      <c r="L105" s="10">
        <f t="shared" ca="1" si="40"/>
        <v>6</v>
      </c>
      <c r="M105" s="10">
        <f t="shared" ca="1" si="40"/>
        <v>1</v>
      </c>
      <c r="N105" s="10">
        <f t="shared" ca="1" si="40"/>
        <v>4</v>
      </c>
      <c r="O105" s="10">
        <f t="shared" ca="1" si="40"/>
        <v>3</v>
      </c>
      <c r="P105" s="10">
        <f t="shared" ca="1" si="40"/>
        <v>3</v>
      </c>
      <c r="Q105" s="10">
        <f t="shared" ca="1" si="40"/>
        <v>5</v>
      </c>
      <c r="R105" s="10">
        <f t="shared" ca="1" si="40"/>
        <v>5</v>
      </c>
      <c r="S105" s="10">
        <f t="shared" ca="1" si="40"/>
        <v>1</v>
      </c>
      <c r="T105" s="10">
        <f t="shared" ca="1" si="40"/>
        <v>3</v>
      </c>
      <c r="U105" s="10">
        <f t="shared" ca="1" si="40"/>
        <v>1</v>
      </c>
      <c r="V105" s="14">
        <f t="shared" ca="1" si="37"/>
        <v>3.2</v>
      </c>
      <c r="X105" s="10">
        <f t="shared" ca="1" si="34"/>
        <v>1.1503493803760083</v>
      </c>
      <c r="Y105" s="14">
        <f t="shared" ca="1" si="21"/>
        <v>4.0999999999999996</v>
      </c>
    </row>
    <row r="106" spans="1:25" x14ac:dyDescent="0.25">
      <c r="A106" s="18">
        <f t="shared" si="11"/>
        <v>89</v>
      </c>
      <c r="B106" s="10">
        <f t="shared" ca="1" si="35"/>
        <v>5</v>
      </c>
      <c r="C106" s="10">
        <f t="shared" ca="1" si="39"/>
        <v>6</v>
      </c>
      <c r="D106" s="10">
        <f t="shared" ca="1" si="39"/>
        <v>3</v>
      </c>
      <c r="E106" s="14">
        <f t="shared" ca="1" si="36"/>
        <v>4.666666666666667</v>
      </c>
      <c r="G106" s="10">
        <f t="shared" ca="1" si="32"/>
        <v>1.2003588580308597</v>
      </c>
      <c r="H106" s="14">
        <f t="shared" ref="H106:H117" ca="1" si="41">SMALL($E$18:$E$117,ROW()-ROW($H$17))</f>
        <v>5</v>
      </c>
      <c r="I106" s="14">
        <f t="shared" ca="1" si="33"/>
        <v>6</v>
      </c>
      <c r="K106" s="18">
        <f t="shared" si="12"/>
        <v>89</v>
      </c>
      <c r="L106" s="10">
        <f t="shared" ca="1" si="40"/>
        <v>4</v>
      </c>
      <c r="M106" s="10">
        <f t="shared" ca="1" si="40"/>
        <v>5</v>
      </c>
      <c r="N106" s="10">
        <f t="shared" ca="1" si="40"/>
        <v>4</v>
      </c>
      <c r="O106" s="10">
        <f t="shared" ca="1" si="40"/>
        <v>3</v>
      </c>
      <c r="P106" s="10">
        <f t="shared" ca="1" si="40"/>
        <v>5</v>
      </c>
      <c r="Q106" s="10">
        <f t="shared" ca="1" si="40"/>
        <v>5</v>
      </c>
      <c r="R106" s="10">
        <f t="shared" ca="1" si="40"/>
        <v>3</v>
      </c>
      <c r="S106" s="10">
        <f t="shared" ca="1" si="40"/>
        <v>2</v>
      </c>
      <c r="T106" s="10">
        <f t="shared" ca="1" si="40"/>
        <v>2</v>
      </c>
      <c r="U106" s="10">
        <f t="shared" ca="1" si="40"/>
        <v>1</v>
      </c>
      <c r="V106" s="14">
        <f t="shared" ca="1" si="37"/>
        <v>3.4</v>
      </c>
      <c r="X106" s="10">
        <f t="shared" ca="1" si="34"/>
        <v>1.2003588580308597</v>
      </c>
      <c r="Y106" s="14">
        <f t="shared" ref="Y106:Y117" ca="1" si="42">SMALL($V$18:$V$117,ROW()-ROW($Y$17))</f>
        <v>4.2</v>
      </c>
    </row>
    <row r="107" spans="1:25" x14ac:dyDescent="0.25">
      <c r="A107" s="18">
        <f t="shared" si="11"/>
        <v>90</v>
      </c>
      <c r="B107" s="10">
        <f t="shared" ca="1" si="35"/>
        <v>3</v>
      </c>
      <c r="C107" s="10">
        <f t="shared" ca="1" si="39"/>
        <v>5</v>
      </c>
      <c r="D107" s="10">
        <f t="shared" ca="1" si="39"/>
        <v>4</v>
      </c>
      <c r="E107" s="14">
        <f t="shared" ca="1" si="36"/>
        <v>4</v>
      </c>
      <c r="G107" s="10">
        <f t="shared" ca="1" si="32"/>
        <v>1.2535654384704511</v>
      </c>
      <c r="H107" s="14">
        <f t="shared" ca="1" si="41"/>
        <v>5</v>
      </c>
      <c r="I107" s="14">
        <f t="shared" ca="1" si="33"/>
        <v>6</v>
      </c>
      <c r="K107" s="18">
        <f t="shared" si="12"/>
        <v>90</v>
      </c>
      <c r="L107" s="10">
        <f t="shared" ca="1" si="40"/>
        <v>3</v>
      </c>
      <c r="M107" s="10">
        <f t="shared" ca="1" si="40"/>
        <v>5</v>
      </c>
      <c r="N107" s="10">
        <f t="shared" ca="1" si="40"/>
        <v>6</v>
      </c>
      <c r="O107" s="10">
        <f t="shared" ca="1" si="40"/>
        <v>3</v>
      </c>
      <c r="P107" s="10">
        <f t="shared" ca="1" si="40"/>
        <v>1</v>
      </c>
      <c r="Q107" s="10">
        <f t="shared" ca="1" si="40"/>
        <v>4</v>
      </c>
      <c r="R107" s="10">
        <f t="shared" ca="1" si="40"/>
        <v>2</v>
      </c>
      <c r="S107" s="10">
        <f t="shared" ca="1" si="40"/>
        <v>6</v>
      </c>
      <c r="T107" s="10">
        <f t="shared" ca="1" si="40"/>
        <v>5</v>
      </c>
      <c r="U107" s="10">
        <f t="shared" ca="1" si="40"/>
        <v>5</v>
      </c>
      <c r="V107" s="14">
        <f t="shared" ca="1" si="37"/>
        <v>4</v>
      </c>
      <c r="X107" s="10">
        <f t="shared" ca="1" si="34"/>
        <v>1.2535654384704511</v>
      </c>
      <c r="Y107" s="14">
        <f t="shared" ca="1" si="42"/>
        <v>4.2</v>
      </c>
    </row>
    <row r="108" spans="1:25" x14ac:dyDescent="0.25">
      <c r="A108" s="18">
        <f t="shared" si="11"/>
        <v>91</v>
      </c>
      <c r="B108" s="10">
        <f t="shared" ca="1" si="35"/>
        <v>5</v>
      </c>
      <c r="C108" s="10">
        <f t="shared" ca="1" si="39"/>
        <v>2</v>
      </c>
      <c r="D108" s="10">
        <f t="shared" ca="1" si="39"/>
        <v>2</v>
      </c>
      <c r="E108" s="14">
        <f t="shared" ca="1" si="36"/>
        <v>3</v>
      </c>
      <c r="G108" s="10">
        <f t="shared" ca="1" si="32"/>
        <v>1.3105791121681303</v>
      </c>
      <c r="H108" s="14">
        <f t="shared" ca="1" si="41"/>
        <v>5</v>
      </c>
      <c r="I108" s="14">
        <f t="shared" ca="1" si="33"/>
        <v>6</v>
      </c>
      <c r="K108" s="18">
        <f t="shared" si="12"/>
        <v>91</v>
      </c>
      <c r="L108" s="10">
        <f t="shared" ref="L108:U117" ca="1" si="43">RANDBETWEEN($F$6,$G$6)</f>
        <v>2</v>
      </c>
      <c r="M108" s="10">
        <f t="shared" ca="1" si="43"/>
        <v>6</v>
      </c>
      <c r="N108" s="10">
        <f t="shared" ca="1" si="43"/>
        <v>6</v>
      </c>
      <c r="O108" s="10">
        <f t="shared" ca="1" si="43"/>
        <v>5</v>
      </c>
      <c r="P108" s="10">
        <f t="shared" ca="1" si="43"/>
        <v>2</v>
      </c>
      <c r="Q108" s="10">
        <f t="shared" ca="1" si="43"/>
        <v>4</v>
      </c>
      <c r="R108" s="10">
        <f t="shared" ca="1" si="43"/>
        <v>3</v>
      </c>
      <c r="S108" s="10">
        <f t="shared" ca="1" si="43"/>
        <v>2</v>
      </c>
      <c r="T108" s="10">
        <f t="shared" ca="1" si="43"/>
        <v>3</v>
      </c>
      <c r="U108" s="10">
        <f t="shared" ca="1" si="43"/>
        <v>5</v>
      </c>
      <c r="V108" s="14">
        <f t="shared" ca="1" si="37"/>
        <v>3.8</v>
      </c>
      <c r="X108" s="10">
        <f t="shared" ca="1" si="34"/>
        <v>1.3105791121681303</v>
      </c>
      <c r="Y108" s="14">
        <f t="shared" ca="1" si="42"/>
        <v>4.2</v>
      </c>
    </row>
    <row r="109" spans="1:25" x14ac:dyDescent="0.25">
      <c r="A109" s="18">
        <f t="shared" si="11"/>
        <v>92</v>
      </c>
      <c r="B109" s="10">
        <f t="shared" ca="1" si="35"/>
        <v>5</v>
      </c>
      <c r="C109" s="10">
        <f t="shared" ca="1" si="39"/>
        <v>6</v>
      </c>
      <c r="D109" s="10">
        <f t="shared" ca="1" si="39"/>
        <v>5</v>
      </c>
      <c r="E109" s="14">
        <f t="shared" ca="1" si="36"/>
        <v>5.333333333333333</v>
      </c>
      <c r="G109" s="10">
        <f t="shared" ca="1" si="32"/>
        <v>1.3722038089987258</v>
      </c>
      <c r="H109" s="14">
        <f t="shared" ca="1" si="41"/>
        <v>5</v>
      </c>
      <c r="I109" s="14">
        <f t="shared" ca="1" si="33"/>
        <v>6</v>
      </c>
      <c r="K109" s="18">
        <f t="shared" si="12"/>
        <v>92</v>
      </c>
      <c r="L109" s="10">
        <f t="shared" ca="1" si="43"/>
        <v>1</v>
      </c>
      <c r="M109" s="10">
        <f t="shared" ca="1" si="43"/>
        <v>5</v>
      </c>
      <c r="N109" s="10">
        <f t="shared" ca="1" si="43"/>
        <v>3</v>
      </c>
      <c r="O109" s="10">
        <f t="shared" ca="1" si="43"/>
        <v>5</v>
      </c>
      <c r="P109" s="10">
        <f t="shared" ca="1" si="43"/>
        <v>5</v>
      </c>
      <c r="Q109" s="10">
        <f t="shared" ca="1" si="43"/>
        <v>4</v>
      </c>
      <c r="R109" s="10">
        <f t="shared" ca="1" si="43"/>
        <v>3</v>
      </c>
      <c r="S109" s="10">
        <f t="shared" ca="1" si="43"/>
        <v>6</v>
      </c>
      <c r="T109" s="10">
        <f t="shared" ca="1" si="43"/>
        <v>2</v>
      </c>
      <c r="U109" s="10">
        <f t="shared" ca="1" si="43"/>
        <v>1</v>
      </c>
      <c r="V109" s="14">
        <f t="shared" ca="1" si="37"/>
        <v>3.5</v>
      </c>
      <c r="X109" s="10">
        <f t="shared" ca="1" si="34"/>
        <v>1.3722038089987258</v>
      </c>
      <c r="Y109" s="14">
        <f t="shared" ca="1" si="42"/>
        <v>4.2</v>
      </c>
    </row>
    <row r="110" spans="1:25" x14ac:dyDescent="0.25">
      <c r="A110" s="18">
        <f t="shared" si="11"/>
        <v>93</v>
      </c>
      <c r="B110" s="10">
        <f t="shared" ca="1" si="35"/>
        <v>1</v>
      </c>
      <c r="C110" s="10">
        <f t="shared" ca="1" si="39"/>
        <v>6</v>
      </c>
      <c r="D110" s="10">
        <f t="shared" ca="1" si="39"/>
        <v>4</v>
      </c>
      <c r="E110" s="14">
        <f t="shared" ca="1" si="36"/>
        <v>3.6666666666666665</v>
      </c>
      <c r="G110" s="10">
        <f t="shared" ca="1" si="32"/>
        <v>1.4395314709384563</v>
      </c>
      <c r="H110" s="14">
        <f t="shared" ca="1" si="41"/>
        <v>5.333333333333333</v>
      </c>
      <c r="I110" s="14">
        <f t="shared" ca="1" si="33"/>
        <v>6</v>
      </c>
      <c r="K110" s="18">
        <f t="shared" si="12"/>
        <v>93</v>
      </c>
      <c r="L110" s="10">
        <f t="shared" ca="1" si="43"/>
        <v>2</v>
      </c>
      <c r="M110" s="10">
        <f t="shared" ca="1" si="43"/>
        <v>6</v>
      </c>
      <c r="N110" s="10">
        <f t="shared" ca="1" si="43"/>
        <v>5</v>
      </c>
      <c r="O110" s="10">
        <f t="shared" ca="1" si="43"/>
        <v>4</v>
      </c>
      <c r="P110" s="10">
        <f t="shared" ca="1" si="43"/>
        <v>5</v>
      </c>
      <c r="Q110" s="10">
        <f t="shared" ca="1" si="43"/>
        <v>1</v>
      </c>
      <c r="R110" s="10">
        <f t="shared" ca="1" si="43"/>
        <v>5</v>
      </c>
      <c r="S110" s="10">
        <f t="shared" ca="1" si="43"/>
        <v>3</v>
      </c>
      <c r="T110" s="10">
        <f t="shared" ca="1" si="43"/>
        <v>1</v>
      </c>
      <c r="U110" s="10">
        <f t="shared" ca="1" si="43"/>
        <v>4</v>
      </c>
      <c r="V110" s="14">
        <f t="shared" ca="1" si="37"/>
        <v>3.6</v>
      </c>
      <c r="X110" s="10">
        <f t="shared" ca="1" si="34"/>
        <v>1.4395314709384563</v>
      </c>
      <c r="Y110" s="14">
        <f t="shared" ca="1" si="42"/>
        <v>4.2</v>
      </c>
    </row>
    <row r="111" spans="1:25" x14ac:dyDescent="0.25">
      <c r="A111" s="18">
        <f t="shared" si="11"/>
        <v>94</v>
      </c>
      <c r="B111" s="10">
        <f t="shared" ca="1" si="35"/>
        <v>3</v>
      </c>
      <c r="C111" s="10">
        <f t="shared" ca="1" si="39"/>
        <v>2</v>
      </c>
      <c r="D111" s="10">
        <f t="shared" ca="1" si="39"/>
        <v>6</v>
      </c>
      <c r="E111" s="14">
        <f t="shared" ca="1" si="36"/>
        <v>3.6666666666666665</v>
      </c>
      <c r="G111" s="10">
        <f t="shared" ca="1" si="32"/>
        <v>1.5141018876192844</v>
      </c>
      <c r="H111" s="14">
        <f t="shared" ca="1" si="41"/>
        <v>5.333333333333333</v>
      </c>
      <c r="I111" s="14">
        <f t="shared" ca="1" si="33"/>
        <v>6</v>
      </c>
      <c r="K111" s="18">
        <f t="shared" si="12"/>
        <v>94</v>
      </c>
      <c r="L111" s="10">
        <f t="shared" ca="1" si="43"/>
        <v>2</v>
      </c>
      <c r="M111" s="10">
        <f t="shared" ca="1" si="43"/>
        <v>5</v>
      </c>
      <c r="N111" s="10">
        <f t="shared" ca="1" si="43"/>
        <v>3</v>
      </c>
      <c r="O111" s="10">
        <f t="shared" ca="1" si="43"/>
        <v>5</v>
      </c>
      <c r="P111" s="10">
        <f t="shared" ca="1" si="43"/>
        <v>3</v>
      </c>
      <c r="Q111" s="10">
        <f t="shared" ca="1" si="43"/>
        <v>2</v>
      </c>
      <c r="R111" s="10">
        <f t="shared" ca="1" si="43"/>
        <v>3</v>
      </c>
      <c r="S111" s="10">
        <f t="shared" ca="1" si="43"/>
        <v>3</v>
      </c>
      <c r="T111" s="10">
        <f t="shared" ca="1" si="43"/>
        <v>1</v>
      </c>
      <c r="U111" s="10">
        <f t="shared" ca="1" si="43"/>
        <v>3</v>
      </c>
      <c r="V111" s="14">
        <f t="shared" ca="1" si="37"/>
        <v>3</v>
      </c>
      <c r="X111" s="10">
        <f t="shared" ca="1" si="34"/>
        <v>1.5141018876192844</v>
      </c>
      <c r="Y111" s="14">
        <f t="shared" ca="1" si="42"/>
        <v>4.2</v>
      </c>
    </row>
    <row r="112" spans="1:25" x14ac:dyDescent="0.25">
      <c r="A112" s="18">
        <f t="shared" si="11"/>
        <v>95</v>
      </c>
      <c r="B112" s="10">
        <f t="shared" ca="1" si="35"/>
        <v>6</v>
      </c>
      <c r="C112" s="10">
        <f t="shared" ca="1" si="39"/>
        <v>5</v>
      </c>
      <c r="D112" s="10">
        <f t="shared" ca="1" si="39"/>
        <v>3</v>
      </c>
      <c r="E112" s="14">
        <f t="shared" ref="E112:E117" ca="1" si="44">AVERAGE(B112:D112)</f>
        <v>4.666666666666667</v>
      </c>
      <c r="G112" s="10">
        <f t="shared" ca="1" si="32"/>
        <v>1.5981931399228169</v>
      </c>
      <c r="H112" s="14">
        <f t="shared" ca="1" si="41"/>
        <v>5.333333333333333</v>
      </c>
      <c r="I112" s="14">
        <f t="shared" ca="1" si="33"/>
        <v>6</v>
      </c>
      <c r="K112" s="18">
        <f t="shared" si="12"/>
        <v>95</v>
      </c>
      <c r="L112" s="10">
        <f t="shared" ca="1" si="43"/>
        <v>4</v>
      </c>
      <c r="M112" s="10">
        <f t="shared" ca="1" si="43"/>
        <v>4</v>
      </c>
      <c r="N112" s="10">
        <f t="shared" ca="1" si="43"/>
        <v>5</v>
      </c>
      <c r="O112" s="10">
        <f t="shared" ca="1" si="43"/>
        <v>5</v>
      </c>
      <c r="P112" s="10">
        <f t="shared" ca="1" si="43"/>
        <v>5</v>
      </c>
      <c r="Q112" s="10">
        <f t="shared" ca="1" si="43"/>
        <v>6</v>
      </c>
      <c r="R112" s="10">
        <f t="shared" ca="1" si="43"/>
        <v>5</v>
      </c>
      <c r="S112" s="10">
        <f t="shared" ca="1" si="43"/>
        <v>6</v>
      </c>
      <c r="T112" s="10">
        <f t="shared" ca="1" si="43"/>
        <v>4</v>
      </c>
      <c r="U112" s="10">
        <f t="shared" ca="1" si="43"/>
        <v>2</v>
      </c>
      <c r="V112" s="14">
        <f t="shared" ref="V112:V117" ca="1" si="45">AVERAGE(L112:U112)</f>
        <v>4.5999999999999996</v>
      </c>
      <c r="X112" s="10">
        <f t="shared" ca="1" si="34"/>
        <v>1.5981931399228169</v>
      </c>
      <c r="Y112" s="14">
        <f t="shared" ca="1" si="42"/>
        <v>4.2</v>
      </c>
    </row>
    <row r="113" spans="1:25" x14ac:dyDescent="0.25">
      <c r="A113" s="18">
        <f t="shared" si="11"/>
        <v>96</v>
      </c>
      <c r="B113" s="10">
        <f t="shared" ca="1" si="35"/>
        <v>5</v>
      </c>
      <c r="C113" s="10">
        <f t="shared" ca="1" si="39"/>
        <v>4</v>
      </c>
      <c r="D113" s="10">
        <f t="shared" ca="1" si="39"/>
        <v>5</v>
      </c>
      <c r="E113" s="14">
        <f t="shared" ca="1" si="44"/>
        <v>4.666666666666667</v>
      </c>
      <c r="G113" s="10">
        <f t="shared" ca="1" si="32"/>
        <v>1.6953977102721358</v>
      </c>
      <c r="H113" s="14">
        <f t="shared" ca="1" si="41"/>
        <v>5.333333333333333</v>
      </c>
      <c r="I113" s="14">
        <f t="shared" ca="1" si="33"/>
        <v>6</v>
      </c>
      <c r="K113" s="18">
        <f t="shared" si="12"/>
        <v>96</v>
      </c>
      <c r="L113" s="10">
        <f t="shared" ca="1" si="43"/>
        <v>1</v>
      </c>
      <c r="M113" s="10">
        <f t="shared" ca="1" si="43"/>
        <v>5</v>
      </c>
      <c r="N113" s="10">
        <f t="shared" ca="1" si="43"/>
        <v>4</v>
      </c>
      <c r="O113" s="10">
        <f t="shared" ca="1" si="43"/>
        <v>6</v>
      </c>
      <c r="P113" s="10">
        <f t="shared" ca="1" si="43"/>
        <v>3</v>
      </c>
      <c r="Q113" s="10">
        <f t="shared" ca="1" si="43"/>
        <v>5</v>
      </c>
      <c r="R113" s="10">
        <f t="shared" ca="1" si="43"/>
        <v>3</v>
      </c>
      <c r="S113" s="10">
        <f t="shared" ca="1" si="43"/>
        <v>6</v>
      </c>
      <c r="T113" s="10">
        <f t="shared" ca="1" si="43"/>
        <v>5</v>
      </c>
      <c r="U113" s="10">
        <f t="shared" ca="1" si="43"/>
        <v>3</v>
      </c>
      <c r="V113" s="14">
        <f t="shared" ca="1" si="45"/>
        <v>4.0999999999999996</v>
      </c>
      <c r="X113" s="10">
        <f t="shared" ca="1" si="34"/>
        <v>1.6953977102721358</v>
      </c>
      <c r="Y113" s="14">
        <f t="shared" ca="1" si="42"/>
        <v>4.3</v>
      </c>
    </row>
    <row r="114" spans="1:25" x14ac:dyDescent="0.25">
      <c r="A114" s="18">
        <f t="shared" si="11"/>
        <v>97</v>
      </c>
      <c r="B114" s="10">
        <f t="shared" ca="1" si="35"/>
        <v>4</v>
      </c>
      <c r="C114" s="10">
        <f t="shared" ca="1" si="39"/>
        <v>4</v>
      </c>
      <c r="D114" s="10">
        <f t="shared" ca="1" si="39"/>
        <v>4</v>
      </c>
      <c r="E114" s="14">
        <f t="shared" ca="1" si="44"/>
        <v>4</v>
      </c>
      <c r="G114" s="10">
        <f t="shared" ca="1" si="32"/>
        <v>1.8119106729525971</v>
      </c>
      <c r="H114" s="14">
        <f t="shared" ca="1" si="41"/>
        <v>5.333333333333333</v>
      </c>
      <c r="I114" s="14">
        <f t="shared" ca="1" si="33"/>
        <v>6</v>
      </c>
      <c r="K114" s="18">
        <f t="shared" si="12"/>
        <v>97</v>
      </c>
      <c r="L114" s="10">
        <f t="shared" ca="1" si="43"/>
        <v>1</v>
      </c>
      <c r="M114" s="10">
        <f t="shared" ca="1" si="43"/>
        <v>5</v>
      </c>
      <c r="N114" s="10">
        <f t="shared" ca="1" si="43"/>
        <v>2</v>
      </c>
      <c r="O114" s="10">
        <f t="shared" ca="1" si="43"/>
        <v>2</v>
      </c>
      <c r="P114" s="10">
        <f t="shared" ca="1" si="43"/>
        <v>6</v>
      </c>
      <c r="Q114" s="10">
        <f t="shared" ca="1" si="43"/>
        <v>2</v>
      </c>
      <c r="R114" s="10">
        <f t="shared" ca="1" si="43"/>
        <v>5</v>
      </c>
      <c r="S114" s="10">
        <f t="shared" ca="1" si="43"/>
        <v>5</v>
      </c>
      <c r="T114" s="10">
        <f t="shared" ca="1" si="43"/>
        <v>2</v>
      </c>
      <c r="U114" s="10">
        <f t="shared" ca="1" si="43"/>
        <v>1</v>
      </c>
      <c r="V114" s="14">
        <f t="shared" ca="1" si="45"/>
        <v>3.1</v>
      </c>
      <c r="X114" s="10">
        <f t="shared" ca="1" si="34"/>
        <v>1.8119106729525971</v>
      </c>
      <c r="Y114" s="14">
        <f t="shared" ca="1" si="42"/>
        <v>4.3</v>
      </c>
    </row>
    <row r="115" spans="1:25" x14ac:dyDescent="0.25">
      <c r="A115" s="18">
        <f t="shared" si="11"/>
        <v>98</v>
      </c>
      <c r="B115" s="10">
        <f t="shared" ca="1" si="35"/>
        <v>3</v>
      </c>
      <c r="C115" s="10">
        <f t="shared" ca="1" si="39"/>
        <v>1</v>
      </c>
      <c r="D115" s="10">
        <f t="shared" ca="1" si="39"/>
        <v>6</v>
      </c>
      <c r="E115" s="14">
        <f t="shared" ca="1" si="44"/>
        <v>3.3333333333333335</v>
      </c>
      <c r="G115" s="10">
        <f t="shared" ca="1" si="32"/>
        <v>1.9599639845400536</v>
      </c>
      <c r="H115" s="14">
        <f t="shared" ca="1" si="41"/>
        <v>5.333333333333333</v>
      </c>
      <c r="I115" s="14">
        <f t="shared" ca="1" si="33"/>
        <v>6</v>
      </c>
      <c r="K115" s="18">
        <f t="shared" si="12"/>
        <v>98</v>
      </c>
      <c r="L115" s="10">
        <f t="shared" ca="1" si="43"/>
        <v>6</v>
      </c>
      <c r="M115" s="10">
        <f t="shared" ca="1" si="43"/>
        <v>1</v>
      </c>
      <c r="N115" s="10">
        <f t="shared" ca="1" si="43"/>
        <v>2</v>
      </c>
      <c r="O115" s="10">
        <f t="shared" ca="1" si="43"/>
        <v>5</v>
      </c>
      <c r="P115" s="10">
        <f t="shared" ca="1" si="43"/>
        <v>3</v>
      </c>
      <c r="Q115" s="10">
        <f t="shared" ca="1" si="43"/>
        <v>5</v>
      </c>
      <c r="R115" s="10">
        <f t="shared" ca="1" si="43"/>
        <v>3</v>
      </c>
      <c r="S115" s="10">
        <f t="shared" ca="1" si="43"/>
        <v>6</v>
      </c>
      <c r="T115" s="10">
        <f t="shared" ca="1" si="43"/>
        <v>6</v>
      </c>
      <c r="U115" s="10">
        <f t="shared" ca="1" si="43"/>
        <v>2</v>
      </c>
      <c r="V115" s="14">
        <f t="shared" ca="1" si="45"/>
        <v>3.9</v>
      </c>
      <c r="X115" s="10">
        <f t="shared" ca="1" si="34"/>
        <v>1.9599639845400536</v>
      </c>
      <c r="Y115" s="14">
        <f t="shared" ca="1" si="42"/>
        <v>4.3</v>
      </c>
    </row>
    <row r="116" spans="1:25" x14ac:dyDescent="0.25">
      <c r="A116" s="18">
        <f t="shared" si="11"/>
        <v>99</v>
      </c>
      <c r="B116" s="10">
        <f t="shared" ca="1" si="35"/>
        <v>5</v>
      </c>
      <c r="C116" s="10">
        <f t="shared" ca="1" si="39"/>
        <v>2</v>
      </c>
      <c r="D116" s="10">
        <f t="shared" ca="1" si="39"/>
        <v>3</v>
      </c>
      <c r="E116" s="14">
        <f t="shared" ca="1" si="44"/>
        <v>3.3333333333333335</v>
      </c>
      <c r="G116" s="10">
        <f t="shared" ca="1" si="32"/>
        <v>2.1700903775845601</v>
      </c>
      <c r="H116" s="14">
        <f t="shared" ca="1" si="41"/>
        <v>5.333333333333333</v>
      </c>
      <c r="I116" s="14">
        <f t="shared" ca="1" si="33"/>
        <v>6</v>
      </c>
      <c r="K116" s="18">
        <f t="shared" si="12"/>
        <v>99</v>
      </c>
      <c r="L116" s="10">
        <f t="shared" ca="1" si="43"/>
        <v>6</v>
      </c>
      <c r="M116" s="10">
        <f t="shared" ca="1" si="43"/>
        <v>5</v>
      </c>
      <c r="N116" s="10">
        <f t="shared" ca="1" si="43"/>
        <v>6</v>
      </c>
      <c r="O116" s="10">
        <f t="shared" ca="1" si="43"/>
        <v>4</v>
      </c>
      <c r="P116" s="10">
        <f t="shared" ca="1" si="43"/>
        <v>5</v>
      </c>
      <c r="Q116" s="10">
        <f t="shared" ca="1" si="43"/>
        <v>4</v>
      </c>
      <c r="R116" s="10">
        <f t="shared" ca="1" si="43"/>
        <v>2</v>
      </c>
      <c r="S116" s="10">
        <f t="shared" ca="1" si="43"/>
        <v>4</v>
      </c>
      <c r="T116" s="10">
        <f t="shared" ca="1" si="43"/>
        <v>3</v>
      </c>
      <c r="U116" s="10">
        <f t="shared" ca="1" si="43"/>
        <v>3</v>
      </c>
      <c r="V116" s="14">
        <f t="shared" ca="1" si="45"/>
        <v>4.2</v>
      </c>
      <c r="X116" s="10">
        <f t="shared" ca="1" si="34"/>
        <v>2.1700903775845601</v>
      </c>
      <c r="Y116" s="14">
        <f t="shared" ca="1" si="42"/>
        <v>4.3</v>
      </c>
    </row>
    <row r="117" spans="1:25" x14ac:dyDescent="0.25">
      <c r="A117" s="18">
        <f t="shared" si="11"/>
        <v>100</v>
      </c>
      <c r="B117" s="10">
        <f t="shared" ca="1" si="35"/>
        <v>5</v>
      </c>
      <c r="C117" s="10">
        <f t="shared" ca="1" si="39"/>
        <v>6</v>
      </c>
      <c r="D117" s="10">
        <f t="shared" ca="1" si="39"/>
        <v>1</v>
      </c>
      <c r="E117" s="14">
        <f t="shared" ca="1" si="44"/>
        <v>4</v>
      </c>
      <c r="G117" s="10">
        <f t="shared" ca="1" si="32"/>
        <v>2.5758293035488999</v>
      </c>
      <c r="H117" s="14">
        <f t="shared" ca="1" si="41"/>
        <v>6</v>
      </c>
      <c r="I117" s="14">
        <f t="shared" ca="1" si="33"/>
        <v>6</v>
      </c>
      <c r="K117" s="18">
        <f t="shared" si="12"/>
        <v>100</v>
      </c>
      <c r="L117" s="10">
        <f t="shared" ca="1" si="43"/>
        <v>6</v>
      </c>
      <c r="M117" s="10">
        <f t="shared" ca="1" si="43"/>
        <v>3</v>
      </c>
      <c r="N117" s="10">
        <f t="shared" ca="1" si="43"/>
        <v>2</v>
      </c>
      <c r="O117" s="10">
        <f t="shared" ca="1" si="43"/>
        <v>6</v>
      </c>
      <c r="P117" s="10">
        <f t="shared" ca="1" si="43"/>
        <v>1</v>
      </c>
      <c r="Q117" s="10">
        <f t="shared" ca="1" si="43"/>
        <v>1</v>
      </c>
      <c r="R117" s="10">
        <f t="shared" ca="1" si="43"/>
        <v>5</v>
      </c>
      <c r="S117" s="10">
        <f t="shared" ca="1" si="43"/>
        <v>6</v>
      </c>
      <c r="T117" s="10">
        <f t="shared" ca="1" si="43"/>
        <v>1</v>
      </c>
      <c r="U117" s="10">
        <f t="shared" ca="1" si="43"/>
        <v>4</v>
      </c>
      <c r="V117" s="14">
        <f t="shared" ca="1" si="45"/>
        <v>3.5</v>
      </c>
      <c r="X117" s="10">
        <f t="shared" ca="1" si="34"/>
        <v>2.5758293035488999</v>
      </c>
      <c r="Y117" s="14">
        <f t="shared" ca="1" si="42"/>
        <v>4.5999999999999996</v>
      </c>
    </row>
  </sheetData>
  <hyperlinks>
    <hyperlink ref="A1:E1" r:id="rId1" display="Файл скачан с сайта excel2.ru &gt;&gt;&gt;"/>
    <hyperlink ref="A2" r:id="rId2"/>
    <hyperlink ref="AB2" r:id="rId3" display="Задать вопрос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H2" sqref="H2"/>
    </sheetView>
  </sheetViews>
  <sheetFormatPr defaultRowHeight="12.75" x14ac:dyDescent="0.2"/>
  <cols>
    <col min="1" max="1" width="14.7109375" style="41" customWidth="1"/>
    <col min="2" max="2" width="13.42578125" style="41" bestFit="1" customWidth="1"/>
    <col min="3" max="3" width="10.85546875" style="41" customWidth="1"/>
    <col min="4" max="4" width="13.28515625" style="41" customWidth="1"/>
    <col min="5" max="8" width="10.85546875" style="41" customWidth="1"/>
    <col min="9" max="9" width="12" style="41" bestFit="1" customWidth="1"/>
    <col min="10" max="11" width="9.140625" style="41"/>
    <col min="12" max="12" width="10.42578125" style="41" customWidth="1"/>
    <col min="13" max="267" width="9.140625" style="41"/>
    <col min="268" max="268" width="10" style="41" customWidth="1"/>
    <col min="269" max="348" width="9.140625" style="41"/>
    <col min="349" max="349" width="8.5703125" style="41" customWidth="1"/>
    <col min="350" max="16384" width="9.140625" style="41"/>
  </cols>
  <sheetData>
    <row r="1" spans="1:8" ht="26.25" x14ac:dyDescent="0.2">
      <c r="A1" s="3" t="s">
        <v>1</v>
      </c>
      <c r="B1" s="3"/>
      <c r="C1" s="3"/>
      <c r="D1" s="3"/>
      <c r="E1" s="3"/>
      <c r="F1" s="3"/>
      <c r="G1" s="3"/>
      <c r="H1" s="3"/>
    </row>
    <row r="2" spans="1:8" ht="15.75" x14ac:dyDescent="0.25">
      <c r="A2" s="6" t="s">
        <v>0</v>
      </c>
      <c r="B2" s="2"/>
      <c r="C2" s="2"/>
      <c r="D2" s="2"/>
      <c r="E2" s="2"/>
      <c r="F2" s="2"/>
      <c r="G2" s="2"/>
      <c r="H2" s="53" t="s">
        <v>59</v>
      </c>
    </row>
    <row r="3" spans="1:8" ht="18.75" x14ac:dyDescent="0.2">
      <c r="A3" s="1" t="s">
        <v>39</v>
      </c>
      <c r="B3" s="1"/>
      <c r="C3" s="1"/>
      <c r="D3" s="1"/>
      <c r="E3" s="1"/>
      <c r="F3" s="1"/>
      <c r="G3" s="1"/>
      <c r="H3" s="1"/>
    </row>
    <row r="4" spans="1:8" ht="18.75" x14ac:dyDescent="0.2">
      <c r="A4" s="42"/>
      <c r="B4" s="42"/>
      <c r="C4" s="42"/>
      <c r="D4" s="42"/>
      <c r="E4" s="42"/>
      <c r="F4" s="42"/>
      <c r="G4" s="42"/>
      <c r="H4" s="42"/>
    </row>
    <row r="5" spans="1:8" ht="15.75" x14ac:dyDescent="0.25">
      <c r="A5" s="43"/>
      <c r="B5" s="43"/>
      <c r="C5" s="43"/>
      <c r="D5" s="43"/>
      <c r="E5" s="43"/>
      <c r="F5" s="43"/>
      <c r="G5" s="43"/>
      <c r="H5" s="43"/>
    </row>
    <row r="6" spans="1:8" x14ac:dyDescent="0.2">
      <c r="A6" s="44" t="s">
        <v>47</v>
      </c>
      <c r="B6" s="44" t="s">
        <v>48</v>
      </c>
    </row>
    <row r="7" spans="1:8" x14ac:dyDescent="0.2">
      <c r="A7" s="45" t="s">
        <v>49</v>
      </c>
      <c r="B7" s="46">
        <v>200</v>
      </c>
      <c r="C7" s="41" t="s">
        <v>50</v>
      </c>
    </row>
    <row r="8" spans="1:8" x14ac:dyDescent="0.2">
      <c r="A8" s="45" t="s">
        <v>51</v>
      </c>
      <c r="B8" s="51">
        <f>45/SQRT(50)</f>
        <v>6.3639610306789276</v>
      </c>
      <c r="C8" s="41" t="s">
        <v>6</v>
      </c>
    </row>
    <row r="10" spans="1:8" x14ac:dyDescent="0.2">
      <c r="A10" s="47" t="s">
        <v>52</v>
      </c>
      <c r="B10" s="48"/>
      <c r="C10" s="48"/>
      <c r="E10" s="49" t="str">
        <f>"Нормальное распределение Выборочного среднего N("&amp;B7&amp;"; "&amp;FIXED(B8,2)&amp;")"</f>
        <v>Нормальное распределение Выборочного среднего N(200; 6,36)</v>
      </c>
    </row>
    <row r="12" spans="1:8" ht="25.5" x14ac:dyDescent="0.2">
      <c r="B12" s="50" t="s">
        <v>53</v>
      </c>
      <c r="D12" s="41" t="s">
        <v>10</v>
      </c>
    </row>
    <row r="13" spans="1:8" x14ac:dyDescent="0.2">
      <c r="A13" s="44" t="s">
        <v>54</v>
      </c>
      <c r="B13" s="44" t="s">
        <v>55</v>
      </c>
      <c r="D13" s="44" t="s">
        <v>54</v>
      </c>
      <c r="E13" s="44" t="s">
        <v>56</v>
      </c>
    </row>
    <row r="14" spans="1:8" x14ac:dyDescent="0.2">
      <c r="A14" s="45">
        <f>B7-3.5*B8</f>
        <v>177.72613639262374</v>
      </c>
      <c r="B14" s="45">
        <f t="shared" ref="B14:B28" si="0">_xlfn.NORM.DIST($A14,B$7,B$8,FALSE)</f>
        <v>1.3712885588689028E-4</v>
      </c>
      <c r="D14" s="45">
        <f>B7</f>
        <v>200</v>
      </c>
      <c r="E14" s="45">
        <v>0</v>
      </c>
    </row>
    <row r="15" spans="1:8" x14ac:dyDescent="0.2">
      <c r="A15" s="45">
        <f>A14+$B$8/2</f>
        <v>180.9081169079632</v>
      </c>
      <c r="B15" s="45">
        <f t="shared" si="0"/>
        <v>6.9639779228270664E-4</v>
      </c>
      <c r="D15" s="45">
        <f>B7</f>
        <v>200</v>
      </c>
      <c r="E15" s="45">
        <f>MAX(B14:B28)</f>
        <v>6.2687731505306252E-2</v>
      </c>
    </row>
    <row r="16" spans="1:8" x14ac:dyDescent="0.2">
      <c r="A16" s="45">
        <f t="shared" ref="A16:A28" si="1">A15+$B$8/2</f>
        <v>184.09009742330267</v>
      </c>
      <c r="B16" s="45">
        <f t="shared" si="0"/>
        <v>2.7543066981506126E-3</v>
      </c>
    </row>
    <row r="17" spans="1:5" x14ac:dyDescent="0.2">
      <c r="A17" s="45">
        <f t="shared" si="1"/>
        <v>187.27207793864213</v>
      </c>
      <c r="B17" s="45">
        <f t="shared" si="0"/>
        <v>8.4838618987313069E-3</v>
      </c>
      <c r="D17" s="41" t="s">
        <v>57</v>
      </c>
    </row>
    <row r="18" spans="1:5" x14ac:dyDescent="0.2">
      <c r="A18" s="45">
        <f t="shared" si="1"/>
        <v>190.45405845398159</v>
      </c>
      <c r="B18" s="45">
        <f t="shared" si="0"/>
        <v>2.0351726706295339E-2</v>
      </c>
      <c r="D18" s="44" t="s">
        <v>54</v>
      </c>
      <c r="E18" s="44" t="s">
        <v>56</v>
      </c>
    </row>
    <row r="19" spans="1:5" x14ac:dyDescent="0.2">
      <c r="A19" s="45">
        <f t="shared" si="1"/>
        <v>193.63603896932105</v>
      </c>
      <c r="B19" s="45">
        <f t="shared" si="0"/>
        <v>3.8022031145801709E-2</v>
      </c>
      <c r="D19" s="45">
        <v>190</v>
      </c>
      <c r="E19" s="45">
        <v>0</v>
      </c>
    </row>
    <row r="20" spans="1:5" x14ac:dyDescent="0.2">
      <c r="A20" s="45">
        <f t="shared" si="1"/>
        <v>196.81801948466051</v>
      </c>
      <c r="B20" s="45">
        <f t="shared" si="0"/>
        <v>5.5321728883487423E-2</v>
      </c>
      <c r="D20" s="45">
        <f>D19</f>
        <v>190</v>
      </c>
      <c r="E20" s="45">
        <f>INDEX(B14:B28,MATCH(D20,A14:A28,1)+1)</f>
        <v>2.0351726706295339E-2</v>
      </c>
    </row>
    <row r="21" spans="1:5" x14ac:dyDescent="0.2">
      <c r="A21" s="45">
        <f t="shared" si="1"/>
        <v>199.99999999999997</v>
      </c>
      <c r="B21" s="45">
        <f t="shared" si="0"/>
        <v>6.2687731505306252E-2</v>
      </c>
    </row>
    <row r="22" spans="1:5" x14ac:dyDescent="0.2">
      <c r="A22" s="45">
        <f t="shared" si="1"/>
        <v>203.18198051533943</v>
      </c>
      <c r="B22" s="45">
        <f t="shared" si="0"/>
        <v>5.5321728883487672E-2</v>
      </c>
    </row>
    <row r="23" spans="1:5" x14ac:dyDescent="0.2">
      <c r="A23" s="45">
        <f t="shared" si="1"/>
        <v>206.36396103067889</v>
      </c>
      <c r="B23" s="45">
        <f t="shared" si="0"/>
        <v>3.8022031145802042E-2</v>
      </c>
    </row>
    <row r="24" spans="1:5" x14ac:dyDescent="0.2">
      <c r="A24" s="45">
        <f t="shared" si="1"/>
        <v>209.54594154601835</v>
      </c>
      <c r="B24" s="45">
        <f t="shared" si="0"/>
        <v>2.0351726706295606E-2</v>
      </c>
    </row>
    <row r="25" spans="1:5" x14ac:dyDescent="0.2">
      <c r="A25" s="45">
        <f t="shared" si="1"/>
        <v>212.72792206135782</v>
      </c>
      <c r="B25" s="45">
        <f t="shared" si="0"/>
        <v>8.4838618987314561E-3</v>
      </c>
    </row>
    <row r="26" spans="1:5" x14ac:dyDescent="0.2">
      <c r="A26" s="45">
        <f t="shared" si="1"/>
        <v>215.90990257669728</v>
      </c>
      <c r="B26" s="45">
        <f t="shared" si="0"/>
        <v>2.7543066981506733E-3</v>
      </c>
    </row>
    <row r="27" spans="1:5" x14ac:dyDescent="0.2">
      <c r="A27" s="45">
        <f t="shared" si="1"/>
        <v>219.09188309203674</v>
      </c>
      <c r="B27" s="45">
        <f t="shared" si="0"/>
        <v>6.9639779228272529E-4</v>
      </c>
    </row>
    <row r="28" spans="1:5" x14ac:dyDescent="0.2">
      <c r="A28" s="45">
        <f t="shared" si="1"/>
        <v>222.2738636073762</v>
      </c>
      <c r="B28" s="45">
        <f t="shared" si="0"/>
        <v>1.3712885588689451E-4</v>
      </c>
    </row>
    <row r="30" spans="1:5" ht="63.75" x14ac:dyDescent="0.2">
      <c r="D30" s="50" t="s">
        <v>58</v>
      </c>
      <c r="E30" s="45">
        <f>_xlfn.NORM.DIST(D20,B7,B8,TRUE)</f>
        <v>5.8050871990274297E-2</v>
      </c>
    </row>
  </sheetData>
  <hyperlinks>
    <hyperlink ref="A1:E1" r:id="rId1" display="Файл скачан с сайта excel2.ru &gt;&gt;&gt;"/>
    <hyperlink ref="A2" r:id="rId2"/>
    <hyperlink ref="H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9"/>
  <sheetViews>
    <sheetView workbookViewId="0">
      <selection activeCell="U20" sqref="U20"/>
    </sheetView>
  </sheetViews>
  <sheetFormatPr defaultRowHeight="15" x14ac:dyDescent="0.25"/>
  <cols>
    <col min="1" max="1" width="19" customWidth="1"/>
    <col min="2" max="2" width="9.140625" bestFit="1" customWidth="1"/>
    <col min="3" max="3" width="11.42578125" customWidth="1"/>
    <col min="4" max="4" width="15.5703125" customWidth="1"/>
    <col min="5" max="5" width="15.28515625" bestFit="1" customWidth="1"/>
    <col min="6" max="6" width="3.85546875" customWidth="1"/>
    <col min="8" max="8" width="12.85546875" bestFit="1" customWidth="1"/>
    <col min="9" max="9" width="3.7109375" customWidth="1"/>
    <col min="10" max="10" width="18.42578125" customWidth="1"/>
    <col min="11" max="11" width="8.28515625" bestFit="1" customWidth="1"/>
    <col min="12" max="19" width="7.140625" bestFit="1" customWidth="1"/>
    <col min="20" max="20" width="8.140625" bestFit="1" customWidth="1"/>
    <col min="21" max="21" width="16.28515625" customWidth="1"/>
    <col min="22" max="22" width="3" customWidth="1"/>
    <col min="24" max="24" width="14.140625" customWidth="1"/>
    <col min="25" max="25" width="2" customWidth="1"/>
  </cols>
  <sheetData>
    <row r="1" spans="1:20" ht="18.75" x14ac:dyDescent="0.3">
      <c r="A1" s="20" t="s">
        <v>38</v>
      </c>
    </row>
    <row r="3" spans="1:20" x14ac:dyDescent="0.25">
      <c r="A3" s="33" t="s">
        <v>13</v>
      </c>
      <c r="B3" s="33">
        <v>3</v>
      </c>
      <c r="J3" s="33" t="s">
        <v>13</v>
      </c>
      <c r="K3" s="33">
        <v>10</v>
      </c>
    </row>
    <row r="4" spans="1:20" x14ac:dyDescent="0.25">
      <c r="A4" s="11" t="s">
        <v>28</v>
      </c>
      <c r="B4" s="10">
        <f>B17*B16+(C16+C17)/2+(D16+D17)/2</f>
        <v>5.5</v>
      </c>
      <c r="J4" s="11" t="str">
        <f>A4</f>
        <v>Сумма средних</v>
      </c>
      <c r="K4" s="10">
        <f>4*K17*K16+3*(O16+O17)/2+3*(R16+R17)/2</f>
        <v>18.5</v>
      </c>
    </row>
    <row r="5" spans="1:20" x14ac:dyDescent="0.25">
      <c r="A5" s="13" t="s">
        <v>29</v>
      </c>
      <c r="B5" s="17">
        <f>(B16*B17*(1-B16))+(((C17-C16+1)^2-1)/12)+(((D17-D16)^2-1)/12)</f>
        <v>3.8</v>
      </c>
      <c r="J5" s="11" t="str">
        <f t="shared" ref="J5:J7" si="0">A5</f>
        <v>Сумма дисперсий</v>
      </c>
      <c r="K5" s="17">
        <f>4*(K16*K17*(1-K16))+3*(((O17-O16+1)^2-1)/12)+3*(((R17-R16+1)^2-1)/12)</f>
        <v>13.95</v>
      </c>
    </row>
    <row r="6" spans="1:20" ht="30" x14ac:dyDescent="0.25">
      <c r="A6" s="13" t="s">
        <v>30</v>
      </c>
      <c r="B6" s="16">
        <f>SQRT(B5)</f>
        <v>1.9493588689617927</v>
      </c>
      <c r="J6" s="13" t="str">
        <f t="shared" si="0"/>
        <v>Корень из Суммы дисперсий</v>
      </c>
      <c r="K6" s="10">
        <f>SQRT(K5)</f>
        <v>3.7349698793966195</v>
      </c>
    </row>
    <row r="7" spans="1:20" x14ac:dyDescent="0.25">
      <c r="A7" s="13" t="s">
        <v>31</v>
      </c>
      <c r="B7" s="10">
        <f ca="1">COUNT(E20:E119)</f>
        <v>100</v>
      </c>
      <c r="J7" s="11" t="str">
        <f t="shared" si="0"/>
        <v>Количество точек</v>
      </c>
      <c r="K7" s="10">
        <f ca="1">COUNT(N20:N119)</f>
        <v>100</v>
      </c>
    </row>
    <row r="8" spans="1:20" x14ac:dyDescent="0.25">
      <c r="A8" s="10" t="s">
        <v>27</v>
      </c>
      <c r="B8" s="28">
        <f ca="1">AVERAGE(E20:E119)</f>
        <v>-9.7036668416784322E-2</v>
      </c>
      <c r="J8" s="23" t="str">
        <f>A8</f>
        <v>Среднее Y</v>
      </c>
      <c r="K8" s="28">
        <f ca="1">AVERAGE(U20:U119)</f>
        <v>0.11795122797205998</v>
      </c>
    </row>
    <row r="9" spans="1:20" ht="30" x14ac:dyDescent="0.25">
      <c r="A9" s="23" t="s">
        <v>32</v>
      </c>
      <c r="B9" s="25">
        <f ca="1">_xlfn.STDEV.S(E20:E119)</f>
        <v>1.0175499600694968</v>
      </c>
      <c r="J9" s="23" t="str">
        <f>A9</f>
        <v>Стандартное отклонение Y</v>
      </c>
      <c r="K9" s="25">
        <f ca="1">_xlfn.STDEV.S(U20:U119)</f>
        <v>0.92301476783612024</v>
      </c>
    </row>
    <row r="13" spans="1:20" x14ac:dyDescent="0.25">
      <c r="A13" s="22"/>
      <c r="B13" s="22"/>
    </row>
    <row r="15" spans="1:20" ht="45" x14ac:dyDescent="0.25">
      <c r="A15" s="10"/>
      <c r="B15" s="29" t="s">
        <v>26</v>
      </c>
      <c r="C15" s="29" t="s">
        <v>34</v>
      </c>
      <c r="D15" s="29" t="s">
        <v>37</v>
      </c>
      <c r="J15" s="10"/>
      <c r="K15" s="32" t="s">
        <v>26</v>
      </c>
      <c r="L15" s="34"/>
      <c r="M15" s="34"/>
      <c r="N15" s="35"/>
      <c r="O15" s="31" t="s">
        <v>34</v>
      </c>
      <c r="P15" s="10"/>
      <c r="Q15" s="10"/>
      <c r="R15" s="32" t="s">
        <v>37</v>
      </c>
      <c r="S15" s="33"/>
      <c r="T15" s="33"/>
    </row>
    <row r="16" spans="1:20" x14ac:dyDescent="0.25">
      <c r="A16" s="30" t="s">
        <v>35</v>
      </c>
      <c r="B16" s="36">
        <v>0.1</v>
      </c>
      <c r="C16" s="36">
        <v>1</v>
      </c>
      <c r="D16" s="10">
        <v>0</v>
      </c>
      <c r="J16" s="30" t="s">
        <v>35</v>
      </c>
      <c r="K16" s="36">
        <v>0.1</v>
      </c>
      <c r="O16" s="37">
        <v>1</v>
      </c>
      <c r="R16" s="10">
        <v>0</v>
      </c>
    </row>
    <row r="17" spans="1:27" x14ac:dyDescent="0.25">
      <c r="A17" s="30" t="s">
        <v>36</v>
      </c>
      <c r="B17" s="12">
        <v>20</v>
      </c>
      <c r="C17" s="12">
        <v>5</v>
      </c>
      <c r="D17" s="10">
        <v>1</v>
      </c>
      <c r="J17" s="30" t="s">
        <v>36</v>
      </c>
      <c r="K17" s="12">
        <v>20</v>
      </c>
      <c r="O17" s="38">
        <v>5</v>
      </c>
      <c r="R17" s="10">
        <v>1</v>
      </c>
    </row>
    <row r="19" spans="1:27" ht="45" x14ac:dyDescent="0.25">
      <c r="A19" s="21" t="s">
        <v>11</v>
      </c>
      <c r="B19" s="21" t="s">
        <v>7</v>
      </c>
      <c r="C19" s="21" t="s">
        <v>8</v>
      </c>
      <c r="D19" s="21" t="s">
        <v>9</v>
      </c>
      <c r="E19" s="27" t="s">
        <v>33</v>
      </c>
      <c r="G19" s="11" t="s">
        <v>5</v>
      </c>
      <c r="H19" s="15" t="s">
        <v>12</v>
      </c>
      <c r="J19" s="21" t="s">
        <v>11</v>
      </c>
      <c r="K19" s="26" t="s">
        <v>7</v>
      </c>
      <c r="L19" s="26" t="s">
        <v>8</v>
      </c>
      <c r="M19" s="26" t="s">
        <v>9</v>
      </c>
      <c r="N19" s="26" t="s">
        <v>14</v>
      </c>
      <c r="O19" s="21" t="s">
        <v>15</v>
      </c>
      <c r="P19" s="21" t="s">
        <v>16</v>
      </c>
      <c r="Q19" s="21" t="s">
        <v>17</v>
      </c>
      <c r="R19" s="26" t="s">
        <v>18</v>
      </c>
      <c r="S19" s="26" t="s">
        <v>19</v>
      </c>
      <c r="T19" s="26" t="s">
        <v>20</v>
      </c>
      <c r="U19" s="27" t="s">
        <v>33</v>
      </c>
      <c r="W19" s="11" t="s">
        <v>5</v>
      </c>
      <c r="X19" s="15" t="s">
        <v>12</v>
      </c>
      <c r="Z19" s="11" t="s">
        <v>23</v>
      </c>
      <c r="AA19" s="11" t="s">
        <v>24</v>
      </c>
    </row>
    <row r="20" spans="1:27" x14ac:dyDescent="0.25">
      <c r="A20" s="18">
        <v>1</v>
      </c>
      <c r="B20" s="10">
        <f t="shared" ref="B20:B51" ca="1" si="1">_xlfn.BINOM.INV($B$17,$B$16,RAND())</f>
        <v>1</v>
      </c>
      <c r="C20" s="10">
        <f ca="1">RANDBETWEEN($C$16,$C$17)</f>
        <v>5</v>
      </c>
      <c r="D20" s="10">
        <f ca="1">RAND()</f>
        <v>0.79745238785517503</v>
      </c>
      <c r="E20" s="14">
        <f ca="1">(SUM(B20:D20)-$B$4)/$B$6</f>
        <v>0.6655790314003005</v>
      </c>
      <c r="G20" s="10">
        <f t="shared" ref="G20:G51" ca="1" si="2">_xlfn.NORM.S.INV((ROW()-ROW($G$19)-0.5)/$B$7)</f>
        <v>-2.5758293035488999</v>
      </c>
      <c r="H20" s="14">
        <f t="shared" ref="H20:H83" ca="1" si="3">SMALL($E$20:$E$119,ROW()-ROW($H$19))</f>
        <v>-2.2073147127588491</v>
      </c>
      <c r="J20" s="18">
        <v>1</v>
      </c>
      <c r="K20" s="10">
        <f ca="1">_xlfn.BINOM.INV($K$17,$K$16,RAND())</f>
        <v>2</v>
      </c>
      <c r="L20" s="10">
        <f t="shared" ref="L20:N35" ca="1" si="4">_xlfn.BINOM.INV($K$17,$K$16,RAND())</f>
        <v>4</v>
      </c>
      <c r="M20" s="10">
        <f t="shared" ca="1" si="4"/>
        <v>0</v>
      </c>
      <c r="N20" s="10">
        <f t="shared" ca="1" si="4"/>
        <v>3</v>
      </c>
      <c r="O20" s="10">
        <f ca="1">RANDBETWEEN($O$16,$O$17)</f>
        <v>4</v>
      </c>
      <c r="P20" s="10">
        <f t="shared" ref="P20:Q35" ca="1" si="5">RANDBETWEEN($O$16,$O$17)</f>
        <v>5</v>
      </c>
      <c r="Q20" s="10">
        <f t="shared" ca="1" si="5"/>
        <v>5</v>
      </c>
      <c r="R20" s="10">
        <f ca="1">RAND()</f>
        <v>0.94918771603956409</v>
      </c>
      <c r="S20" s="10">
        <f t="shared" ref="S20:T35" ca="1" si="6">RAND()</f>
        <v>0.72289850465022409</v>
      </c>
      <c r="T20" s="10">
        <f t="shared" ca="1" si="6"/>
        <v>9.9297078522632476E-2</v>
      </c>
      <c r="U20" s="14">
        <f ca="1">(SUM(K20:T20)-$K$4)/$K$6</f>
        <v>1.6790987616279132</v>
      </c>
      <c r="W20" s="10">
        <f t="shared" ref="W20:W51" ca="1" si="7">_xlfn.NORM.S.INV((ROW()-ROW($W$19)-0.5)/$K$7)</f>
        <v>-2.5758293035488999</v>
      </c>
      <c r="X20" s="14">
        <f ca="1">SMALL($U$20:$U$119,ROW()-ROW($X$19))</f>
        <v>-2.4105874070741011</v>
      </c>
      <c r="Z20" s="14">
        <f ca="1">X20</f>
        <v>-2.4105874070741011</v>
      </c>
      <c r="AA20" s="10">
        <f t="array" aca="1" ref="AA20:AA36" ca="1">FREQUENCY(X20:X119,Z20:Z35)</f>
        <v>1</v>
      </c>
    </row>
    <row r="21" spans="1:27" x14ac:dyDescent="0.25">
      <c r="A21" s="18">
        <f>A20+1</f>
        <v>2</v>
      </c>
      <c r="B21" s="10">
        <f t="shared" ca="1" si="1"/>
        <v>3</v>
      </c>
      <c r="C21" s="10">
        <f t="shared" ref="C21:C84" ca="1" si="8">RANDBETWEEN($C$16,$C$17)</f>
        <v>5</v>
      </c>
      <c r="D21" s="10">
        <f t="shared" ref="D21:D84" ca="1" si="9">RAND()</f>
        <v>0.65386550306131874</v>
      </c>
      <c r="E21" s="14">
        <f t="shared" ref="E21:E84" ca="1" si="10">(SUM(B21:D21)-$B$4)/$B$6</f>
        <v>1.6178988657645337</v>
      </c>
      <c r="G21" s="10">
        <f t="shared" ca="1" si="2"/>
        <v>-2.1700903775845601</v>
      </c>
      <c r="H21" s="14">
        <f t="shared" ca="1" si="3"/>
        <v>-2.1293630234461158</v>
      </c>
      <c r="J21" s="18">
        <f>J20+1</f>
        <v>2</v>
      </c>
      <c r="K21" s="10">
        <f t="shared" ref="K21:N52" ca="1" si="11">_xlfn.BINOM.INV($K$17,$K$16,RAND())</f>
        <v>3</v>
      </c>
      <c r="L21" s="10">
        <f t="shared" ca="1" si="4"/>
        <v>2</v>
      </c>
      <c r="M21" s="10">
        <f t="shared" ca="1" si="4"/>
        <v>3</v>
      </c>
      <c r="N21" s="10">
        <f t="shared" ca="1" si="4"/>
        <v>1</v>
      </c>
      <c r="O21" s="10">
        <f t="shared" ref="O21:Q52" ca="1" si="12">RANDBETWEEN($O$16,$O$17)</f>
        <v>3</v>
      </c>
      <c r="P21" s="10">
        <f t="shared" ca="1" si="5"/>
        <v>3</v>
      </c>
      <c r="Q21" s="10">
        <f t="shared" ca="1" si="5"/>
        <v>1</v>
      </c>
      <c r="R21" s="10">
        <f t="shared" ref="R21:T52" ca="1" si="13">RAND()</f>
        <v>0.69051002170928033</v>
      </c>
      <c r="S21" s="10">
        <f t="shared" ca="1" si="6"/>
        <v>0.82429013247568916</v>
      </c>
      <c r="T21" s="10">
        <f t="shared" ca="1" si="6"/>
        <v>0.90336715055332739</v>
      </c>
      <c r="U21" s="14">
        <f t="shared" ref="U21:U84" ca="1" si="14">(SUM(K21:T21)-$K$4)/$K$6</f>
        <v>-2.1909867523462537E-2</v>
      </c>
      <c r="W21" s="10">
        <f t="shared" ca="1" si="7"/>
        <v>-2.1700903775845601</v>
      </c>
      <c r="X21" s="14">
        <f t="shared" ref="X21:X84" ca="1" si="15">SMALL($U$20:$U$119,ROW()-ROW($X$19))</f>
        <v>-1.799953747643855</v>
      </c>
      <c r="Z21" s="14">
        <f ca="1">Z20+($X$119-$X$20)/15</f>
        <v>-2.0744636549922033</v>
      </c>
      <c r="AA21" s="10">
        <f ca="1"/>
        <v>0</v>
      </c>
    </row>
    <row r="22" spans="1:27" x14ac:dyDescent="0.25">
      <c r="A22" s="18">
        <f t="shared" ref="A22:A85" si="16">A21+1</f>
        <v>3</v>
      </c>
      <c r="B22" s="10">
        <f t="shared" ca="1" si="1"/>
        <v>1</v>
      </c>
      <c r="C22" s="10">
        <f t="shared" ca="1" si="8"/>
        <v>4</v>
      </c>
      <c r="D22" s="10">
        <f t="shared" ca="1" si="9"/>
        <v>8.3446599090434503E-2</v>
      </c>
      <c r="E22" s="14">
        <f t="shared" ca="1" si="10"/>
        <v>-0.21368738591033129</v>
      </c>
      <c r="G22" s="10">
        <f t="shared" ca="1" si="2"/>
        <v>-1.9599639845400538</v>
      </c>
      <c r="H22" s="14">
        <f t="shared" ca="1" si="3"/>
        <v>-2.1073867165129401</v>
      </c>
      <c r="J22" s="18">
        <f t="shared" ref="J22:J85" si="17">J21+1</f>
        <v>3</v>
      </c>
      <c r="K22" s="10">
        <f t="shared" ca="1" si="11"/>
        <v>0</v>
      </c>
      <c r="L22" s="10">
        <f t="shared" ca="1" si="4"/>
        <v>3</v>
      </c>
      <c r="M22" s="10">
        <f t="shared" ca="1" si="4"/>
        <v>3</v>
      </c>
      <c r="N22" s="10">
        <f t="shared" ca="1" si="4"/>
        <v>3</v>
      </c>
      <c r="O22" s="10">
        <f t="shared" ca="1" si="12"/>
        <v>1</v>
      </c>
      <c r="P22" s="10">
        <f t="shared" ca="1" si="5"/>
        <v>2</v>
      </c>
      <c r="Q22" s="10">
        <f t="shared" ca="1" si="5"/>
        <v>3</v>
      </c>
      <c r="R22" s="10">
        <f t="shared" ca="1" si="13"/>
        <v>0.90401282109785308</v>
      </c>
      <c r="S22" s="10">
        <f t="shared" ca="1" si="6"/>
        <v>0.66631416610626149</v>
      </c>
      <c r="T22" s="10">
        <f t="shared" ca="1" si="6"/>
        <v>0.71696112989025518</v>
      </c>
      <c r="U22" s="14">
        <f t="shared" ca="1" si="14"/>
        <v>-0.32469120824651532</v>
      </c>
      <c r="W22" s="10">
        <f t="shared" ca="1" si="7"/>
        <v>-1.9599639845400538</v>
      </c>
      <c r="X22" s="14">
        <f t="shared" ca="1" si="15"/>
        <v>-1.5873532702679281</v>
      </c>
      <c r="Z22" s="14">
        <f t="shared" ref="Z22:Z35" ca="1" si="18">Z21+($X$119-$X$20)/15</f>
        <v>-1.7383399029103055</v>
      </c>
      <c r="AA22" s="10">
        <f ca="1"/>
        <v>1</v>
      </c>
    </row>
    <row r="23" spans="1:27" x14ac:dyDescent="0.25">
      <c r="A23" s="18">
        <f t="shared" si="16"/>
        <v>4</v>
      </c>
      <c r="B23" s="10">
        <f t="shared" ca="1" si="1"/>
        <v>2</v>
      </c>
      <c r="C23" s="10">
        <f t="shared" ca="1" si="8"/>
        <v>2</v>
      </c>
      <c r="D23" s="10">
        <f t="shared" ca="1" si="9"/>
        <v>0.97476219860680713</v>
      </c>
      <c r="E23" s="14">
        <f t="shared" ca="1" si="10"/>
        <v>-0.26944130696310853</v>
      </c>
      <c r="G23" s="10">
        <f t="shared" ca="1" si="2"/>
        <v>-1.8119106729525978</v>
      </c>
      <c r="H23" s="14">
        <f t="shared" ca="1" si="3"/>
        <v>-1.9293221305775492</v>
      </c>
      <c r="J23" s="18">
        <f t="shared" si="17"/>
        <v>4</v>
      </c>
      <c r="K23" s="10">
        <f t="shared" ca="1" si="11"/>
        <v>2</v>
      </c>
      <c r="L23" s="10">
        <f t="shared" ca="1" si="4"/>
        <v>3</v>
      </c>
      <c r="M23" s="10">
        <f t="shared" ca="1" si="4"/>
        <v>1</v>
      </c>
      <c r="N23" s="10">
        <f t="shared" ca="1" si="4"/>
        <v>3</v>
      </c>
      <c r="O23" s="10">
        <f t="shared" ca="1" si="12"/>
        <v>2</v>
      </c>
      <c r="P23" s="10">
        <f t="shared" ca="1" si="5"/>
        <v>5</v>
      </c>
      <c r="Q23" s="10">
        <f t="shared" ca="1" si="5"/>
        <v>2</v>
      </c>
      <c r="R23" s="10">
        <f t="shared" ca="1" si="13"/>
        <v>0.2334348778511327</v>
      </c>
      <c r="S23" s="10">
        <f t="shared" ca="1" si="6"/>
        <v>0.11168921810573773</v>
      </c>
      <c r="T23" s="10">
        <f t="shared" ca="1" si="6"/>
        <v>2.2000433230894179E-2</v>
      </c>
      <c r="U23" s="14">
        <f t="shared" ca="1" si="14"/>
        <v>-3.5576048831136325E-2</v>
      </c>
      <c r="W23" s="10">
        <f t="shared" ca="1" si="7"/>
        <v>-1.8119106729525978</v>
      </c>
      <c r="X23" s="14">
        <f t="shared" ca="1" si="15"/>
        <v>-1.5871021676905241</v>
      </c>
      <c r="Z23" s="14">
        <f t="shared" ca="1" si="18"/>
        <v>-1.4022161508284077</v>
      </c>
      <c r="AA23" s="10">
        <f ca="1"/>
        <v>3</v>
      </c>
    </row>
    <row r="24" spans="1:27" x14ac:dyDescent="0.25">
      <c r="A24" s="18">
        <f t="shared" si="16"/>
        <v>5</v>
      </c>
      <c r="B24" s="10">
        <f t="shared" ca="1" si="1"/>
        <v>1</v>
      </c>
      <c r="C24" s="10">
        <f t="shared" ca="1" si="8"/>
        <v>3</v>
      </c>
      <c r="D24" s="10">
        <f t="shared" ca="1" si="9"/>
        <v>0.53198006456231295</v>
      </c>
      <c r="E24" s="14">
        <f t="shared" ca="1" si="10"/>
        <v>-0.49658374907296787</v>
      </c>
      <c r="G24" s="10">
        <f t="shared" ca="1" si="2"/>
        <v>-1.6953977102721358</v>
      </c>
      <c r="H24" s="14">
        <f t="shared" ca="1" si="3"/>
        <v>-1.7834688075428107</v>
      </c>
      <c r="J24" s="18">
        <f t="shared" si="17"/>
        <v>5</v>
      </c>
      <c r="K24" s="10">
        <f t="shared" ca="1" si="11"/>
        <v>4</v>
      </c>
      <c r="L24" s="10">
        <f t="shared" ca="1" si="4"/>
        <v>5</v>
      </c>
      <c r="M24" s="10">
        <f t="shared" ca="1" si="4"/>
        <v>2</v>
      </c>
      <c r="N24" s="10">
        <f t="shared" ca="1" si="4"/>
        <v>2</v>
      </c>
      <c r="O24" s="10">
        <f t="shared" ca="1" si="12"/>
        <v>4</v>
      </c>
      <c r="P24" s="10">
        <f t="shared" ca="1" si="5"/>
        <v>2</v>
      </c>
      <c r="Q24" s="10">
        <f t="shared" ca="1" si="5"/>
        <v>4</v>
      </c>
      <c r="R24" s="10">
        <f t="shared" ca="1" si="13"/>
        <v>0.23211175722964184</v>
      </c>
      <c r="S24" s="10">
        <f t="shared" ca="1" si="6"/>
        <v>0.68178698495913193</v>
      </c>
      <c r="T24" s="10">
        <f t="shared" ca="1" si="6"/>
        <v>0.43358228743318683</v>
      </c>
      <c r="U24" s="14">
        <f t="shared" ca="1" si="14"/>
        <v>1.5656032627943481</v>
      </c>
      <c r="W24" s="10">
        <f t="shared" ca="1" si="7"/>
        <v>-1.6953977102721358</v>
      </c>
      <c r="X24" s="14">
        <f t="shared" ca="1" si="15"/>
        <v>-1.4367007986482652</v>
      </c>
      <c r="Z24" s="14">
        <f t="shared" ca="1" si="18"/>
        <v>-1.0660923987465099</v>
      </c>
      <c r="AA24" s="10">
        <f ca="1"/>
        <v>1</v>
      </c>
    </row>
    <row r="25" spans="1:27" x14ac:dyDescent="0.25">
      <c r="A25" s="18">
        <f t="shared" si="16"/>
        <v>6</v>
      </c>
      <c r="B25" s="10">
        <f t="shared" ca="1" si="1"/>
        <v>1</v>
      </c>
      <c r="C25" s="10">
        <f t="shared" ca="1" si="8"/>
        <v>4</v>
      </c>
      <c r="D25" s="10">
        <f t="shared" ca="1" si="9"/>
        <v>0.63779445996761153</v>
      </c>
      <c r="E25" s="14">
        <f t="shared" ca="1" si="10"/>
        <v>7.0687066482017141E-2</v>
      </c>
      <c r="G25" s="10">
        <f t="shared" ca="1" si="2"/>
        <v>-1.5981931399228173</v>
      </c>
      <c r="H25" s="14">
        <f t="shared" ca="1" si="3"/>
        <v>-1.6684117733314467</v>
      </c>
      <c r="J25" s="18">
        <f t="shared" si="17"/>
        <v>6</v>
      </c>
      <c r="K25" s="10">
        <f t="shared" ca="1" si="11"/>
        <v>2</v>
      </c>
      <c r="L25" s="10">
        <f t="shared" ca="1" si="4"/>
        <v>1</v>
      </c>
      <c r="M25" s="10">
        <f t="shared" ca="1" si="4"/>
        <v>2</v>
      </c>
      <c r="N25" s="10">
        <f t="shared" ca="1" si="4"/>
        <v>3</v>
      </c>
      <c r="O25" s="10">
        <f t="shared" ca="1" si="12"/>
        <v>3</v>
      </c>
      <c r="P25" s="10">
        <f t="shared" ca="1" si="5"/>
        <v>3</v>
      </c>
      <c r="Q25" s="10">
        <f t="shared" ca="1" si="5"/>
        <v>5</v>
      </c>
      <c r="R25" s="10">
        <f t="shared" ca="1" si="13"/>
        <v>0.28899264490170662</v>
      </c>
      <c r="S25" s="10">
        <f t="shared" ca="1" si="6"/>
        <v>0.32250751929373389</v>
      </c>
      <c r="T25" s="10">
        <f t="shared" ca="1" si="6"/>
        <v>0.80987097367577998</v>
      </c>
      <c r="U25" s="14">
        <f t="shared" ca="1" si="14"/>
        <v>0.5144274786445171</v>
      </c>
      <c r="W25" s="10">
        <f t="shared" ca="1" si="7"/>
        <v>-1.5981931399228173</v>
      </c>
      <c r="X25" s="14">
        <f t="shared" ca="1" si="15"/>
        <v>-1.3935028389114021</v>
      </c>
      <c r="Z25" s="14">
        <f t="shared" ca="1" si="18"/>
        <v>-0.72996864666461192</v>
      </c>
      <c r="AA25" s="10">
        <f ca="1"/>
        <v>12</v>
      </c>
    </row>
    <row r="26" spans="1:27" x14ac:dyDescent="0.25">
      <c r="A26" s="18">
        <f t="shared" si="16"/>
        <v>7</v>
      </c>
      <c r="B26" s="10">
        <f t="shared" ca="1" si="1"/>
        <v>2</v>
      </c>
      <c r="C26" s="10">
        <f t="shared" ca="1" si="8"/>
        <v>1</v>
      </c>
      <c r="D26" s="10">
        <f t="shared" ca="1" si="9"/>
        <v>0.55566227212920694</v>
      </c>
      <c r="E26" s="14">
        <f t="shared" ca="1" si="10"/>
        <v>-0.99742420896893458</v>
      </c>
      <c r="G26" s="10">
        <f t="shared" ca="1" si="2"/>
        <v>-1.5141018876192833</v>
      </c>
      <c r="H26" s="14">
        <f t="shared" ca="1" si="3"/>
        <v>-1.6406621767165499</v>
      </c>
      <c r="J26" s="18">
        <f t="shared" si="17"/>
        <v>7</v>
      </c>
      <c r="K26" s="10">
        <f t="shared" ca="1" si="11"/>
        <v>3</v>
      </c>
      <c r="L26" s="10">
        <f t="shared" ca="1" si="4"/>
        <v>1</v>
      </c>
      <c r="M26" s="10">
        <f t="shared" ca="1" si="4"/>
        <v>1</v>
      </c>
      <c r="N26" s="10">
        <f t="shared" ca="1" si="4"/>
        <v>4</v>
      </c>
      <c r="O26" s="10">
        <f t="shared" ca="1" si="12"/>
        <v>4</v>
      </c>
      <c r="P26" s="10">
        <f t="shared" ca="1" si="5"/>
        <v>3</v>
      </c>
      <c r="Q26" s="10">
        <f t="shared" ca="1" si="5"/>
        <v>1</v>
      </c>
      <c r="R26" s="10">
        <f t="shared" ca="1" si="13"/>
        <v>0.83586875397918026</v>
      </c>
      <c r="S26" s="10">
        <f t="shared" ca="1" si="6"/>
        <v>0.6350017141952542</v>
      </c>
      <c r="T26" s="10">
        <f t="shared" ca="1" si="6"/>
        <v>0.17948651684385453</v>
      </c>
      <c r="U26" s="14">
        <f t="shared" ca="1" si="14"/>
        <v>4.0256545534065012E-2</v>
      </c>
      <c r="W26" s="10">
        <f t="shared" ca="1" si="7"/>
        <v>-1.5141018876192833</v>
      </c>
      <c r="X26" s="14">
        <f t="shared" ca="1" si="15"/>
        <v>-0.97860092615319239</v>
      </c>
      <c r="Z26" s="14">
        <f t="shared" ca="1" si="18"/>
        <v>-0.39384489458271399</v>
      </c>
      <c r="AA26" s="10">
        <f ca="1"/>
        <v>10</v>
      </c>
    </row>
    <row r="27" spans="1:27" x14ac:dyDescent="0.25">
      <c r="A27" s="18">
        <f t="shared" si="16"/>
        <v>8</v>
      </c>
      <c r="B27" s="10">
        <f t="shared" ca="1" si="1"/>
        <v>3</v>
      </c>
      <c r="C27" s="10">
        <f t="shared" ca="1" si="8"/>
        <v>4</v>
      </c>
      <c r="D27" s="10">
        <f t="shared" ca="1" si="9"/>
        <v>0.60913701801877529</v>
      </c>
      <c r="E27" s="14">
        <f t="shared" ca="1" si="10"/>
        <v>1.0819644610343497</v>
      </c>
      <c r="G27" s="10">
        <f t="shared" ca="1" si="2"/>
        <v>-1.4395314709384572</v>
      </c>
      <c r="H27" s="14">
        <f t="shared" ca="1" si="3"/>
        <v>-1.3806867796671543</v>
      </c>
      <c r="J27" s="18">
        <f t="shared" si="17"/>
        <v>8</v>
      </c>
      <c r="K27" s="10">
        <f t="shared" ca="1" si="11"/>
        <v>3</v>
      </c>
      <c r="L27" s="10">
        <f t="shared" ca="1" si="4"/>
        <v>2</v>
      </c>
      <c r="M27" s="10">
        <f t="shared" ca="1" si="4"/>
        <v>3</v>
      </c>
      <c r="N27" s="10">
        <f t="shared" ca="1" si="4"/>
        <v>1</v>
      </c>
      <c r="O27" s="10">
        <f t="shared" ca="1" si="12"/>
        <v>3</v>
      </c>
      <c r="P27" s="10">
        <f t="shared" ca="1" si="5"/>
        <v>2</v>
      </c>
      <c r="Q27" s="10">
        <f t="shared" ca="1" si="5"/>
        <v>1</v>
      </c>
      <c r="R27" s="10">
        <f t="shared" ca="1" si="13"/>
        <v>0.31723564012069505</v>
      </c>
      <c r="S27" s="10">
        <f t="shared" ca="1" si="6"/>
        <v>0.63300426584809022</v>
      </c>
      <c r="T27" s="10">
        <f t="shared" ca="1" si="6"/>
        <v>8.5754585196757716E-2</v>
      </c>
      <c r="U27" s="14">
        <f t="shared" ca="1" si="14"/>
        <v>-0.65971228373935775</v>
      </c>
      <c r="W27" s="10">
        <f t="shared" ca="1" si="7"/>
        <v>-1.4395314709384572</v>
      </c>
      <c r="X27" s="14">
        <f t="shared" ca="1" si="15"/>
        <v>-0.97550234929354485</v>
      </c>
      <c r="Z27" s="14">
        <f t="shared" ca="1" si="18"/>
        <v>-5.7721142500816058E-2</v>
      </c>
      <c r="AA27" s="10">
        <f ca="1"/>
        <v>17</v>
      </c>
    </row>
    <row r="28" spans="1:27" x14ac:dyDescent="0.25">
      <c r="A28" s="18">
        <f t="shared" si="16"/>
        <v>9</v>
      </c>
      <c r="B28" s="10">
        <f t="shared" ca="1" si="1"/>
        <v>3</v>
      </c>
      <c r="C28" s="10">
        <f t="shared" ca="1" si="8"/>
        <v>4</v>
      </c>
      <c r="D28" s="10">
        <f t="shared" ca="1" si="9"/>
        <v>0.25945541947658446</v>
      </c>
      <c r="E28" s="14">
        <f t="shared" ca="1" si="10"/>
        <v>0.90258158592093973</v>
      </c>
      <c r="G28" s="10">
        <f t="shared" ca="1" si="2"/>
        <v>-1.3722038089987272</v>
      </c>
      <c r="H28" s="14">
        <f t="shared" ca="1" si="3"/>
        <v>-1.3634209788129199</v>
      </c>
      <c r="J28" s="18">
        <f t="shared" si="17"/>
        <v>9</v>
      </c>
      <c r="K28" s="10">
        <f t="shared" ca="1" si="11"/>
        <v>2</v>
      </c>
      <c r="L28" s="10">
        <f t="shared" ca="1" si="4"/>
        <v>1</v>
      </c>
      <c r="M28" s="10">
        <f t="shared" ca="1" si="4"/>
        <v>1</v>
      </c>
      <c r="N28" s="10">
        <f t="shared" ca="1" si="4"/>
        <v>2</v>
      </c>
      <c r="O28" s="10">
        <f t="shared" ca="1" si="12"/>
        <v>2</v>
      </c>
      <c r="P28" s="10">
        <f t="shared" ca="1" si="5"/>
        <v>3</v>
      </c>
      <c r="Q28" s="10">
        <f t="shared" ca="1" si="5"/>
        <v>3</v>
      </c>
      <c r="R28" s="10">
        <f t="shared" ca="1" si="13"/>
        <v>0.22573758651945808</v>
      </c>
      <c r="S28" s="10">
        <f t="shared" ca="1" si="6"/>
        <v>0.23362134984114979</v>
      </c>
      <c r="T28" s="10">
        <f t="shared" ca="1" si="6"/>
        <v>0.54462339076830069</v>
      </c>
      <c r="U28" s="14">
        <f t="shared" ca="1" si="14"/>
        <v>-0.93602298967826492</v>
      </c>
      <c r="W28" s="10">
        <f t="shared" ca="1" si="7"/>
        <v>-1.3722038089987272</v>
      </c>
      <c r="X28" s="14">
        <f t="shared" ca="1" si="15"/>
        <v>-0.9574416651667591</v>
      </c>
      <c r="Z28" s="14">
        <f t="shared" ca="1" si="18"/>
        <v>0.27840260958108187</v>
      </c>
      <c r="AA28" s="10">
        <f ca="1"/>
        <v>12</v>
      </c>
    </row>
    <row r="29" spans="1:27" x14ac:dyDescent="0.25">
      <c r="A29" s="18">
        <f t="shared" si="16"/>
        <v>10</v>
      </c>
      <c r="B29" s="10">
        <f t="shared" ca="1" si="1"/>
        <v>1</v>
      </c>
      <c r="C29" s="10">
        <f t="shared" ca="1" si="8"/>
        <v>1</v>
      </c>
      <c r="D29" s="10">
        <f t="shared" ca="1" si="9"/>
        <v>0.24766671257607198</v>
      </c>
      <c r="E29" s="14">
        <f t="shared" ca="1" si="10"/>
        <v>-1.6684117733314467</v>
      </c>
      <c r="G29" s="10">
        <f t="shared" ca="1" si="2"/>
        <v>-1.3105791121681303</v>
      </c>
      <c r="H29" s="14">
        <f t="shared" ca="1" si="3"/>
        <v>-1.2635744679932768</v>
      </c>
      <c r="J29" s="18">
        <f t="shared" si="17"/>
        <v>10</v>
      </c>
      <c r="K29" s="10">
        <f t="shared" ca="1" si="11"/>
        <v>1</v>
      </c>
      <c r="L29" s="10">
        <f t="shared" ca="1" si="4"/>
        <v>4</v>
      </c>
      <c r="M29" s="10">
        <f t="shared" ca="1" si="4"/>
        <v>2</v>
      </c>
      <c r="N29" s="10">
        <f t="shared" ca="1" si="4"/>
        <v>3</v>
      </c>
      <c r="O29" s="10">
        <f t="shared" ca="1" si="12"/>
        <v>2</v>
      </c>
      <c r="P29" s="10">
        <f t="shared" ca="1" si="5"/>
        <v>5</v>
      </c>
      <c r="Q29" s="10">
        <f t="shared" ca="1" si="5"/>
        <v>3</v>
      </c>
      <c r="R29" s="10">
        <f t="shared" ca="1" si="13"/>
        <v>0.18050398425955827</v>
      </c>
      <c r="S29" s="10">
        <f t="shared" ca="1" si="6"/>
        <v>0.90292661534756424</v>
      </c>
      <c r="T29" s="10">
        <f t="shared" ca="1" si="6"/>
        <v>0.42800320595371122</v>
      </c>
      <c r="U29" s="14">
        <f t="shared" ca="1" si="14"/>
        <v>0.80628061344562385</v>
      </c>
      <c r="W29" s="10">
        <f t="shared" ca="1" si="7"/>
        <v>-1.3105791121681303</v>
      </c>
      <c r="X29" s="14">
        <f t="shared" ca="1" si="15"/>
        <v>-0.95141220638377855</v>
      </c>
      <c r="Z29" s="14">
        <f t="shared" ca="1" si="18"/>
        <v>0.6145263616629798</v>
      </c>
      <c r="AA29" s="10">
        <f ca="1"/>
        <v>17</v>
      </c>
    </row>
    <row r="30" spans="1:27" x14ac:dyDescent="0.25">
      <c r="A30" s="18">
        <f t="shared" si="16"/>
        <v>11</v>
      </c>
      <c r="B30" s="10">
        <f t="shared" ca="1" si="1"/>
        <v>2</v>
      </c>
      <c r="C30" s="10">
        <f t="shared" ca="1" si="8"/>
        <v>1</v>
      </c>
      <c r="D30" s="10">
        <f t="shared" ca="1" si="9"/>
        <v>0.24612255943257066</v>
      </c>
      <c r="E30" s="14">
        <f t="shared" ca="1" si="10"/>
        <v>-1.1562147311376381</v>
      </c>
      <c r="G30" s="10">
        <f t="shared" ca="1" si="2"/>
        <v>-1.2535654384704511</v>
      </c>
      <c r="H30" s="14">
        <f t="shared" ca="1" si="3"/>
        <v>-1.2612347463851745</v>
      </c>
      <c r="J30" s="18">
        <f t="shared" si="17"/>
        <v>11</v>
      </c>
      <c r="K30" s="10">
        <f t="shared" ca="1" si="11"/>
        <v>2</v>
      </c>
      <c r="L30" s="10">
        <f t="shared" ca="1" si="4"/>
        <v>3</v>
      </c>
      <c r="M30" s="10">
        <f t="shared" ca="1" si="4"/>
        <v>2</v>
      </c>
      <c r="N30" s="10">
        <f t="shared" ca="1" si="4"/>
        <v>3</v>
      </c>
      <c r="O30" s="10">
        <f t="shared" ca="1" si="12"/>
        <v>2</v>
      </c>
      <c r="P30" s="10">
        <f t="shared" ca="1" si="5"/>
        <v>4</v>
      </c>
      <c r="Q30" s="10">
        <f t="shared" ca="1" si="5"/>
        <v>2</v>
      </c>
      <c r="R30" s="10">
        <f t="shared" ca="1" si="13"/>
        <v>0.31064764944441969</v>
      </c>
      <c r="S30" s="10">
        <f t="shared" ca="1" si="6"/>
        <v>0.90269037797865748</v>
      </c>
      <c r="T30" s="10">
        <f t="shared" ca="1" si="6"/>
        <v>0.18906376489717236</v>
      </c>
      <c r="U30" s="14">
        <f t="shared" ca="1" si="14"/>
        <v>0.24160885400929485</v>
      </c>
      <c r="W30" s="10">
        <f t="shared" ca="1" si="7"/>
        <v>-1.2535654384704511</v>
      </c>
      <c r="X30" s="14">
        <f t="shared" ca="1" si="15"/>
        <v>-0.93602298967826492</v>
      </c>
      <c r="Z30" s="14">
        <f t="shared" ca="1" si="18"/>
        <v>0.95065011374487773</v>
      </c>
      <c r="AA30" s="10">
        <f ca="1"/>
        <v>5</v>
      </c>
    </row>
    <row r="31" spans="1:27" x14ac:dyDescent="0.25">
      <c r="A31" s="18">
        <f t="shared" si="16"/>
        <v>12</v>
      </c>
      <c r="B31" s="10">
        <f t="shared" ca="1" si="1"/>
        <v>1</v>
      </c>
      <c r="C31" s="10">
        <f t="shared" ca="1" si="8"/>
        <v>5</v>
      </c>
      <c r="D31" s="10">
        <f t="shared" ca="1" si="9"/>
        <v>2.2902775471833059E-2</v>
      </c>
      <c r="E31" s="14">
        <f t="shared" ca="1" si="10"/>
        <v>0.26824346393967213</v>
      </c>
      <c r="G31" s="10">
        <f t="shared" ca="1" si="2"/>
        <v>-1.2003588580308597</v>
      </c>
      <c r="H31" s="14">
        <f t="shared" ca="1" si="3"/>
        <v>-1.2497523796009355</v>
      </c>
      <c r="J31" s="18">
        <f t="shared" si="17"/>
        <v>12</v>
      </c>
      <c r="K31" s="10">
        <f t="shared" ca="1" si="11"/>
        <v>2</v>
      </c>
      <c r="L31" s="10">
        <f t="shared" ca="1" si="4"/>
        <v>1</v>
      </c>
      <c r="M31" s="10">
        <f t="shared" ca="1" si="4"/>
        <v>2</v>
      </c>
      <c r="N31" s="10">
        <f t="shared" ca="1" si="4"/>
        <v>4</v>
      </c>
      <c r="O31" s="10">
        <f t="shared" ca="1" si="12"/>
        <v>4</v>
      </c>
      <c r="P31" s="10">
        <f t="shared" ca="1" si="5"/>
        <v>5</v>
      </c>
      <c r="Q31" s="10">
        <f t="shared" ca="1" si="5"/>
        <v>4</v>
      </c>
      <c r="R31" s="10">
        <f t="shared" ca="1" si="13"/>
        <v>0.82407761915394329</v>
      </c>
      <c r="S31" s="10">
        <f t="shared" ca="1" si="6"/>
        <v>0.64089475312051425</v>
      </c>
      <c r="T31" s="10">
        <f t="shared" ca="1" si="6"/>
        <v>0.7166986668492048</v>
      </c>
      <c r="U31" s="14">
        <f t="shared" ca="1" si="14"/>
        <v>1.5212093330298901</v>
      </c>
      <c r="W31" s="10">
        <f t="shared" ca="1" si="7"/>
        <v>-1.2003588580308597</v>
      </c>
      <c r="X31" s="14">
        <f t="shared" ca="1" si="15"/>
        <v>-0.92104380741563707</v>
      </c>
      <c r="Z31" s="14">
        <f t="shared" ca="1" si="18"/>
        <v>1.2867738658267758</v>
      </c>
      <c r="AA31" s="10">
        <f ca="1"/>
        <v>10</v>
      </c>
    </row>
    <row r="32" spans="1:27" x14ac:dyDescent="0.25">
      <c r="A32" s="18">
        <f t="shared" si="16"/>
        <v>13</v>
      </c>
      <c r="B32" s="10">
        <f t="shared" ca="1" si="1"/>
        <v>3</v>
      </c>
      <c r="C32" s="10">
        <f t="shared" ca="1" si="8"/>
        <v>4</v>
      </c>
      <c r="D32" s="10">
        <f t="shared" ca="1" si="9"/>
        <v>0.91648127548564229</v>
      </c>
      <c r="E32" s="14">
        <f t="shared" ca="1" si="10"/>
        <v>1.2396287384336955</v>
      </c>
      <c r="G32" s="10">
        <f t="shared" ca="1" si="2"/>
        <v>-1.1503493803760083</v>
      </c>
      <c r="H32" s="14">
        <f t="shared" ca="1" si="3"/>
        <v>-1.1996977800612221</v>
      </c>
      <c r="J32" s="18">
        <f t="shared" si="17"/>
        <v>13</v>
      </c>
      <c r="K32" s="10">
        <f t="shared" ca="1" si="11"/>
        <v>2</v>
      </c>
      <c r="L32" s="10">
        <f t="shared" ca="1" si="4"/>
        <v>0</v>
      </c>
      <c r="M32" s="10">
        <f t="shared" ca="1" si="4"/>
        <v>0</v>
      </c>
      <c r="N32" s="10">
        <f t="shared" ca="1" si="4"/>
        <v>1</v>
      </c>
      <c r="O32" s="10">
        <f t="shared" ca="1" si="12"/>
        <v>4</v>
      </c>
      <c r="P32" s="10">
        <f t="shared" ca="1" si="5"/>
        <v>2</v>
      </c>
      <c r="Q32" s="10">
        <f t="shared" ca="1" si="5"/>
        <v>4</v>
      </c>
      <c r="R32" s="10">
        <f t="shared" ca="1" si="13"/>
        <v>0.79411424111765783</v>
      </c>
      <c r="S32" s="10">
        <f t="shared" ca="1" si="6"/>
        <v>0.70476297262170962</v>
      </c>
      <c r="T32" s="10">
        <f t="shared" ca="1" si="6"/>
        <v>0.56105190795844717</v>
      </c>
      <c r="U32" s="14">
        <f t="shared" ca="1" si="14"/>
        <v>-0.92104380741563707</v>
      </c>
      <c r="W32" s="10">
        <f t="shared" ca="1" si="7"/>
        <v>-1.1503493803760083</v>
      </c>
      <c r="X32" s="14">
        <f t="shared" ca="1" si="15"/>
        <v>-0.90613988294048453</v>
      </c>
      <c r="Z32" s="14">
        <f t="shared" ca="1" si="18"/>
        <v>1.6228976179086736</v>
      </c>
      <c r="AA32" s="10">
        <f ca="1"/>
        <v>5</v>
      </c>
    </row>
    <row r="33" spans="1:27" x14ac:dyDescent="0.25">
      <c r="A33" s="18">
        <f t="shared" si="16"/>
        <v>14</v>
      </c>
      <c r="B33" s="10">
        <f t="shared" ca="1" si="1"/>
        <v>0</v>
      </c>
      <c r="C33" s="10">
        <f t="shared" ca="1" si="8"/>
        <v>1</v>
      </c>
      <c r="D33" s="10">
        <f t="shared" ca="1" si="9"/>
        <v>0.34910730500601583</v>
      </c>
      <c r="E33" s="14">
        <f t="shared" ca="1" si="10"/>
        <v>-2.1293630234461158</v>
      </c>
      <c r="G33" s="10">
        <f t="shared" ca="1" si="2"/>
        <v>-1.1030625561995977</v>
      </c>
      <c r="H33" s="14">
        <f t="shared" ca="1" si="3"/>
        <v>-1.1562147311376381</v>
      </c>
      <c r="J33" s="18">
        <f t="shared" si="17"/>
        <v>14</v>
      </c>
      <c r="K33" s="10">
        <f t="shared" ca="1" si="11"/>
        <v>4</v>
      </c>
      <c r="L33" s="10">
        <f t="shared" ca="1" si="4"/>
        <v>1</v>
      </c>
      <c r="M33" s="10">
        <f t="shared" ca="1" si="4"/>
        <v>1</v>
      </c>
      <c r="N33" s="10">
        <f t="shared" ca="1" si="4"/>
        <v>0</v>
      </c>
      <c r="O33" s="10">
        <f t="shared" ca="1" si="12"/>
        <v>4</v>
      </c>
      <c r="P33" s="10">
        <f t="shared" ca="1" si="5"/>
        <v>2</v>
      </c>
      <c r="Q33" s="10">
        <f t="shared" ca="1" si="5"/>
        <v>4</v>
      </c>
      <c r="R33" s="10">
        <f t="shared" ca="1" si="13"/>
        <v>0.33184920896027736</v>
      </c>
      <c r="S33" s="10">
        <f t="shared" ca="1" si="6"/>
        <v>0.28501581950121713</v>
      </c>
      <c r="T33" s="10">
        <f t="shared" ca="1" si="6"/>
        <v>0.54166517081203092</v>
      </c>
      <c r="U33" s="14">
        <f t="shared" ca="1" si="14"/>
        <v>-0.35916482436082853</v>
      </c>
      <c r="W33" s="10">
        <f t="shared" ca="1" si="7"/>
        <v>-1.1030625561995977</v>
      </c>
      <c r="X33" s="14">
        <f t="shared" ca="1" si="15"/>
        <v>-0.86981368056458042</v>
      </c>
      <c r="Z33" s="14">
        <f t="shared" ca="1" si="18"/>
        <v>1.9590213699905714</v>
      </c>
      <c r="AA33" s="10">
        <f ca="1"/>
        <v>3</v>
      </c>
    </row>
    <row r="34" spans="1:27" x14ac:dyDescent="0.25">
      <c r="A34" s="18">
        <f t="shared" si="16"/>
        <v>15</v>
      </c>
      <c r="B34" s="10">
        <f t="shared" ca="1" si="1"/>
        <v>4</v>
      </c>
      <c r="C34" s="10">
        <f t="shared" ca="1" si="8"/>
        <v>1</v>
      </c>
      <c r="D34" s="10">
        <f t="shared" ca="1" si="9"/>
        <v>0.16231035228816548</v>
      </c>
      <c r="E34" s="14">
        <f t="shared" ca="1" si="10"/>
        <v>-0.17323113413780211</v>
      </c>
      <c r="G34" s="10">
        <f t="shared" ca="1" si="2"/>
        <v>-1.058121617684777</v>
      </c>
      <c r="H34" s="14">
        <f t="shared" ca="1" si="3"/>
        <v>-1.1172837585347974</v>
      </c>
      <c r="J34" s="18">
        <f t="shared" si="17"/>
        <v>15</v>
      </c>
      <c r="K34" s="10">
        <f t="shared" ca="1" si="11"/>
        <v>3</v>
      </c>
      <c r="L34" s="10">
        <f t="shared" ca="1" si="4"/>
        <v>3</v>
      </c>
      <c r="M34" s="10">
        <f t="shared" ca="1" si="4"/>
        <v>2</v>
      </c>
      <c r="N34" s="10">
        <f t="shared" ca="1" si="4"/>
        <v>3</v>
      </c>
      <c r="O34" s="10">
        <f t="shared" ca="1" si="12"/>
        <v>1</v>
      </c>
      <c r="P34" s="10">
        <f t="shared" ca="1" si="5"/>
        <v>2</v>
      </c>
      <c r="Q34" s="10">
        <f t="shared" ca="1" si="5"/>
        <v>2</v>
      </c>
      <c r="R34" s="10">
        <f t="shared" ca="1" si="13"/>
        <v>0.23882303365670376</v>
      </c>
      <c r="S34" s="10">
        <f t="shared" ca="1" si="6"/>
        <v>0.2488721962481788</v>
      </c>
      <c r="T34" s="10">
        <f t="shared" ca="1" si="6"/>
        <v>0.8432014527705648</v>
      </c>
      <c r="U34" s="14">
        <f t="shared" ca="1" si="14"/>
        <v>-0.31301546065303737</v>
      </c>
      <c r="W34" s="10">
        <f t="shared" ca="1" si="7"/>
        <v>-1.058121617684777</v>
      </c>
      <c r="X34" s="14">
        <f t="shared" ca="1" si="15"/>
        <v>-0.82359932551997217</v>
      </c>
      <c r="Z34" s="14">
        <f t="shared" ca="1" si="18"/>
        <v>2.2951451220724692</v>
      </c>
      <c r="AA34" s="10">
        <f ca="1"/>
        <v>2</v>
      </c>
    </row>
    <row r="35" spans="1:27" x14ac:dyDescent="0.25">
      <c r="A35" s="18">
        <f t="shared" si="16"/>
        <v>16</v>
      </c>
      <c r="B35" s="10">
        <f t="shared" ca="1" si="1"/>
        <v>1</v>
      </c>
      <c r="C35" s="10">
        <f t="shared" ca="1" si="8"/>
        <v>2</v>
      </c>
      <c r="D35" s="10">
        <f t="shared" ca="1" si="9"/>
        <v>0.91462042298635238</v>
      </c>
      <c r="E35" s="14">
        <f t="shared" ca="1" si="10"/>
        <v>-0.81328256292696044</v>
      </c>
      <c r="G35" s="10">
        <f t="shared" ca="1" si="2"/>
        <v>-1.0152220332170301</v>
      </c>
      <c r="H35" s="14">
        <f t="shared" ca="1" si="3"/>
        <v>-1.1041540895298581</v>
      </c>
      <c r="J35" s="18">
        <f t="shared" si="17"/>
        <v>16</v>
      </c>
      <c r="K35" s="10">
        <f t="shared" ca="1" si="11"/>
        <v>1</v>
      </c>
      <c r="L35" s="10">
        <f t="shared" ca="1" si="4"/>
        <v>0</v>
      </c>
      <c r="M35" s="10">
        <f t="shared" ca="1" si="4"/>
        <v>3</v>
      </c>
      <c r="N35" s="10">
        <f t="shared" ca="1" si="4"/>
        <v>0</v>
      </c>
      <c r="O35" s="10">
        <f t="shared" ca="1" si="12"/>
        <v>3</v>
      </c>
      <c r="P35" s="10">
        <f t="shared" ca="1" si="5"/>
        <v>3</v>
      </c>
      <c r="Q35" s="10">
        <f t="shared" ca="1" si="5"/>
        <v>5</v>
      </c>
      <c r="R35" s="10">
        <f t="shared" ca="1" si="13"/>
        <v>0.69645423411591667</v>
      </c>
      <c r="S35" s="10">
        <f t="shared" ca="1" si="6"/>
        <v>0.5354661922939401</v>
      </c>
      <c r="T35" s="10">
        <f t="shared" ca="1" si="6"/>
        <v>6.9430619921730719E-2</v>
      </c>
      <c r="U35" s="14">
        <f t="shared" ca="1" si="14"/>
        <v>-0.58866577901924066</v>
      </c>
      <c r="W35" s="10">
        <f t="shared" ca="1" si="7"/>
        <v>-1.0152220332170301</v>
      </c>
      <c r="X35" s="14">
        <f t="shared" ca="1" si="15"/>
        <v>-0.78757721587639695</v>
      </c>
      <c r="Z35" s="14">
        <f t="shared" ca="1" si="18"/>
        <v>2.6312688741543671</v>
      </c>
      <c r="AA35" s="10">
        <f ca="1"/>
        <v>0</v>
      </c>
    </row>
    <row r="36" spans="1:27" x14ac:dyDescent="0.25">
      <c r="A36" s="18">
        <f t="shared" si="16"/>
        <v>17</v>
      </c>
      <c r="B36" s="10">
        <f t="shared" ca="1" si="1"/>
        <v>5</v>
      </c>
      <c r="C36" s="10">
        <f t="shared" ca="1" si="8"/>
        <v>3</v>
      </c>
      <c r="D36" s="10">
        <f t="shared" ca="1" si="9"/>
        <v>0.60524620115384964</v>
      </c>
      <c r="E36" s="14">
        <f t="shared" ca="1" si="10"/>
        <v>1.5929576901392561</v>
      </c>
      <c r="G36" s="10">
        <f t="shared" ca="1" si="2"/>
        <v>-0.97411387705930974</v>
      </c>
      <c r="H36" s="14">
        <f t="shared" ca="1" si="3"/>
        <v>-1.0549350655266667</v>
      </c>
      <c r="J36" s="18">
        <f t="shared" si="17"/>
        <v>17</v>
      </c>
      <c r="K36" s="10">
        <f t="shared" ca="1" si="11"/>
        <v>1</v>
      </c>
      <c r="L36" s="10">
        <f t="shared" ca="1" si="11"/>
        <v>1</v>
      </c>
      <c r="M36" s="10">
        <f t="shared" ca="1" si="11"/>
        <v>4</v>
      </c>
      <c r="N36" s="10">
        <f t="shared" ca="1" si="11"/>
        <v>1</v>
      </c>
      <c r="O36" s="10">
        <f t="shared" ca="1" si="12"/>
        <v>2</v>
      </c>
      <c r="P36" s="10">
        <f t="shared" ca="1" si="12"/>
        <v>2</v>
      </c>
      <c r="Q36" s="10">
        <f t="shared" ca="1" si="12"/>
        <v>4</v>
      </c>
      <c r="R36" s="10">
        <f t="shared" ca="1" si="13"/>
        <v>2.1404629300832867E-2</v>
      </c>
      <c r="S36" s="10">
        <f t="shared" ca="1" si="13"/>
        <v>6.2191411180369971E-2</v>
      </c>
      <c r="T36" s="10">
        <f t="shared" ca="1" si="13"/>
        <v>0.47482678052140603</v>
      </c>
      <c r="U36" s="14">
        <f t="shared" ca="1" si="14"/>
        <v>-0.78757721587639695</v>
      </c>
      <c r="W36" s="10">
        <f t="shared" ca="1" si="7"/>
        <v>-0.97411387705930974</v>
      </c>
      <c r="X36" s="14">
        <f t="shared" ca="1" si="15"/>
        <v>-0.75929602239452487</v>
      </c>
      <c r="Z36" s="14" t="str">
        <f ca="1">"&gt;"&amp;TEXT(Z35,"0,00")</f>
        <v>&gt;2,63</v>
      </c>
      <c r="AA36" s="10">
        <f ca="1"/>
        <v>1</v>
      </c>
    </row>
    <row r="37" spans="1:27" x14ac:dyDescent="0.25">
      <c r="A37" s="18">
        <f t="shared" si="16"/>
        <v>18</v>
      </c>
      <c r="B37" s="10">
        <f t="shared" ca="1" si="1"/>
        <v>0</v>
      </c>
      <c r="C37" s="10">
        <f t="shared" ca="1" si="8"/>
        <v>5</v>
      </c>
      <c r="D37" s="10">
        <f t="shared" ca="1" si="9"/>
        <v>0.33435542310152988</v>
      </c>
      <c r="E37" s="14">
        <f t="shared" ca="1" si="10"/>
        <v>-8.4973875019067308E-2</v>
      </c>
      <c r="G37" s="10">
        <f t="shared" ca="1" si="2"/>
        <v>-0.93458929107347943</v>
      </c>
      <c r="H37" s="14">
        <f t="shared" ca="1" si="3"/>
        <v>-0.99742420896893458</v>
      </c>
      <c r="J37" s="18">
        <f t="shared" si="17"/>
        <v>18</v>
      </c>
      <c r="K37" s="10">
        <f t="shared" ca="1" si="11"/>
        <v>3</v>
      </c>
      <c r="L37" s="10">
        <f t="shared" ca="1" si="11"/>
        <v>2</v>
      </c>
      <c r="M37" s="10">
        <f t="shared" ca="1" si="11"/>
        <v>4</v>
      </c>
      <c r="N37" s="10">
        <f t="shared" ca="1" si="11"/>
        <v>3</v>
      </c>
      <c r="O37" s="10">
        <f t="shared" ca="1" si="12"/>
        <v>2</v>
      </c>
      <c r="P37" s="10">
        <f t="shared" ca="1" si="12"/>
        <v>5</v>
      </c>
      <c r="Q37" s="10">
        <f t="shared" ca="1" si="12"/>
        <v>4</v>
      </c>
      <c r="R37" s="10">
        <f t="shared" ca="1" si="13"/>
        <v>0.29039166307365671</v>
      </c>
      <c r="S37" s="10">
        <f t="shared" ca="1" si="13"/>
        <v>0.96137293492673126</v>
      </c>
      <c r="T37" s="10">
        <f t="shared" ca="1" si="13"/>
        <v>0.69068108852131171</v>
      </c>
      <c r="U37" s="14">
        <f t="shared" ca="1" si="14"/>
        <v>1.7248989669395864</v>
      </c>
      <c r="W37" s="10">
        <f t="shared" ca="1" si="7"/>
        <v>-0.93458929107347943</v>
      </c>
      <c r="X37" s="14">
        <f t="shared" ca="1" si="15"/>
        <v>-0.75554342005930131</v>
      </c>
    </row>
    <row r="38" spans="1:27" x14ac:dyDescent="0.25">
      <c r="A38" s="18">
        <f t="shared" si="16"/>
        <v>19</v>
      </c>
      <c r="B38" s="10">
        <f t="shared" ca="1" si="1"/>
        <v>3</v>
      </c>
      <c r="C38" s="10">
        <f t="shared" ca="1" si="8"/>
        <v>1</v>
      </c>
      <c r="D38" s="10">
        <f t="shared" ca="1" si="9"/>
        <v>6.223972867262384E-2</v>
      </c>
      <c r="E38" s="14">
        <f t="shared" ca="1" si="10"/>
        <v>-0.73755545693498292</v>
      </c>
      <c r="G38" s="10">
        <f t="shared" ca="1" si="2"/>
        <v>-0.89647336400191613</v>
      </c>
      <c r="H38" s="14">
        <f t="shared" ca="1" si="3"/>
        <v>-0.9952518581873544</v>
      </c>
      <c r="J38" s="18">
        <f t="shared" si="17"/>
        <v>19</v>
      </c>
      <c r="K38" s="10">
        <f t="shared" ca="1" si="11"/>
        <v>4</v>
      </c>
      <c r="L38" s="10">
        <f t="shared" ca="1" si="11"/>
        <v>3</v>
      </c>
      <c r="M38" s="10">
        <f t="shared" ca="1" si="11"/>
        <v>0</v>
      </c>
      <c r="N38" s="10">
        <f t="shared" ca="1" si="11"/>
        <v>1</v>
      </c>
      <c r="O38" s="10">
        <f t="shared" ca="1" si="12"/>
        <v>5</v>
      </c>
      <c r="P38" s="10">
        <f t="shared" ca="1" si="12"/>
        <v>4</v>
      </c>
      <c r="Q38" s="10">
        <f t="shared" ca="1" si="12"/>
        <v>5</v>
      </c>
      <c r="R38" s="10">
        <f t="shared" ca="1" si="13"/>
        <v>0.24389758341561363</v>
      </c>
      <c r="S38" s="10">
        <f t="shared" ca="1" si="13"/>
        <v>0.73954445871289376</v>
      </c>
      <c r="T38" s="10">
        <f t="shared" ca="1" si="13"/>
        <v>0.93866305657669558</v>
      </c>
      <c r="U38" s="14">
        <f t="shared" ca="1" si="14"/>
        <v>1.4517132062069367</v>
      </c>
      <c r="W38" s="10">
        <f t="shared" ca="1" si="7"/>
        <v>-0.89647336400191613</v>
      </c>
      <c r="X38" s="14">
        <f t="shared" ca="1" si="15"/>
        <v>-0.72206905466513527</v>
      </c>
    </row>
    <row r="39" spans="1:27" x14ac:dyDescent="0.25">
      <c r="A39" s="18">
        <f t="shared" si="16"/>
        <v>20</v>
      </c>
      <c r="B39" s="10">
        <f t="shared" ca="1" si="1"/>
        <v>3</v>
      </c>
      <c r="C39" s="10">
        <f t="shared" ca="1" si="8"/>
        <v>2</v>
      </c>
      <c r="D39" s="10">
        <f t="shared" ca="1" si="9"/>
        <v>0.89289149932574374</v>
      </c>
      <c r="E39" s="14">
        <f t="shared" ca="1" si="10"/>
        <v>0.20154908651324613</v>
      </c>
      <c r="G39" s="10">
        <f t="shared" ca="1" si="2"/>
        <v>-0.85961736424191304</v>
      </c>
      <c r="H39" s="14">
        <f t="shared" ca="1" si="3"/>
        <v>-0.8466406633598299</v>
      </c>
      <c r="J39" s="18">
        <f t="shared" si="17"/>
        <v>20</v>
      </c>
      <c r="K39" s="10">
        <f t="shared" ca="1" si="11"/>
        <v>5</v>
      </c>
      <c r="L39" s="10">
        <f t="shared" ca="1" si="11"/>
        <v>5</v>
      </c>
      <c r="M39" s="10">
        <f t="shared" ca="1" si="11"/>
        <v>2</v>
      </c>
      <c r="N39" s="10">
        <f t="shared" ca="1" si="11"/>
        <v>0</v>
      </c>
      <c r="O39" s="10">
        <f t="shared" ca="1" si="12"/>
        <v>5</v>
      </c>
      <c r="P39" s="10">
        <f t="shared" ca="1" si="12"/>
        <v>3</v>
      </c>
      <c r="Q39" s="10">
        <f t="shared" ca="1" si="12"/>
        <v>5</v>
      </c>
      <c r="R39" s="10">
        <f t="shared" ca="1" si="13"/>
        <v>0.51410792284277462</v>
      </c>
      <c r="S39" s="10">
        <f t="shared" ca="1" si="13"/>
        <v>5.1285896692263577E-3</v>
      </c>
      <c r="T39" s="10">
        <f t="shared" ca="1" si="13"/>
        <v>0.65763174916922174</v>
      </c>
      <c r="U39" s="14">
        <f t="shared" ca="1" si="14"/>
        <v>2.0554029910734957</v>
      </c>
      <c r="W39" s="10">
        <f t="shared" ca="1" si="7"/>
        <v>-0.85961736424191304</v>
      </c>
      <c r="X39" s="14">
        <f t="shared" ca="1" si="15"/>
        <v>-0.7149879721612844</v>
      </c>
    </row>
    <row r="40" spans="1:27" x14ac:dyDescent="0.25">
      <c r="A40" s="18">
        <f t="shared" si="16"/>
        <v>21</v>
      </c>
      <c r="B40" s="10">
        <f t="shared" ca="1" si="1"/>
        <v>0</v>
      </c>
      <c r="C40" s="10">
        <f t="shared" ca="1" si="8"/>
        <v>5</v>
      </c>
      <c r="D40" s="10">
        <f t="shared" ca="1" si="9"/>
        <v>0.95925993243594188</v>
      </c>
      <c r="E40" s="14">
        <f t="shared" ca="1" si="10"/>
        <v>0.23559537432968355</v>
      </c>
      <c r="G40" s="10">
        <f t="shared" ca="1" si="2"/>
        <v>-0.82389363033855767</v>
      </c>
      <c r="H40" s="14">
        <f t="shared" ca="1" si="3"/>
        <v>-0.83776551742173189</v>
      </c>
      <c r="J40" s="18">
        <f t="shared" si="17"/>
        <v>21</v>
      </c>
      <c r="K40" s="10">
        <f t="shared" ca="1" si="11"/>
        <v>2</v>
      </c>
      <c r="L40" s="10">
        <f t="shared" ca="1" si="11"/>
        <v>1</v>
      </c>
      <c r="M40" s="10">
        <f t="shared" ca="1" si="11"/>
        <v>1</v>
      </c>
      <c r="N40" s="10">
        <f t="shared" ca="1" si="11"/>
        <v>3</v>
      </c>
      <c r="O40" s="10">
        <f t="shared" ca="1" si="12"/>
        <v>4</v>
      </c>
      <c r="P40" s="10">
        <f t="shared" ca="1" si="12"/>
        <v>5</v>
      </c>
      <c r="Q40" s="10">
        <f t="shared" ca="1" si="12"/>
        <v>3</v>
      </c>
      <c r="R40" s="10">
        <f t="shared" ca="1" si="13"/>
        <v>0.66960674749528437</v>
      </c>
      <c r="S40" s="10">
        <f t="shared" ca="1" si="13"/>
        <v>0.19643638204126768</v>
      </c>
      <c r="T40" s="10">
        <f t="shared" ca="1" si="13"/>
        <v>0.22399645899237042</v>
      </c>
      <c r="U40" s="14">
        <f t="shared" ca="1" si="14"/>
        <v>0.4257168437422017</v>
      </c>
      <c r="W40" s="10">
        <f t="shared" ca="1" si="7"/>
        <v>-0.82389363033855767</v>
      </c>
      <c r="X40" s="14">
        <f t="shared" ca="1" si="15"/>
        <v>-0.69360134067634938</v>
      </c>
    </row>
    <row r="41" spans="1:27" x14ac:dyDescent="0.25">
      <c r="A41" s="18">
        <f t="shared" si="16"/>
        <v>22</v>
      </c>
      <c r="B41" s="10">
        <f t="shared" ca="1" si="1"/>
        <v>2</v>
      </c>
      <c r="C41" s="10">
        <f t="shared" ca="1" si="8"/>
        <v>4</v>
      </c>
      <c r="D41" s="10">
        <f t="shared" ca="1" si="9"/>
        <v>0.29064418799996117</v>
      </c>
      <c r="E41" s="14">
        <f t="shared" ca="1" si="10"/>
        <v>0.40559191054495231</v>
      </c>
      <c r="G41" s="10">
        <f t="shared" ca="1" si="2"/>
        <v>-0.78919165265822189</v>
      </c>
      <c r="H41" s="14">
        <f t="shared" ca="1" si="3"/>
        <v>-0.83628586451328824</v>
      </c>
      <c r="J41" s="18">
        <f t="shared" si="17"/>
        <v>22</v>
      </c>
      <c r="K41" s="10">
        <f t="shared" ca="1" si="11"/>
        <v>1</v>
      </c>
      <c r="L41" s="10">
        <f t="shared" ca="1" si="11"/>
        <v>2</v>
      </c>
      <c r="M41" s="10">
        <f t="shared" ca="1" si="11"/>
        <v>5</v>
      </c>
      <c r="N41" s="10">
        <f t="shared" ca="1" si="11"/>
        <v>0</v>
      </c>
      <c r="O41" s="10">
        <f t="shared" ca="1" si="12"/>
        <v>1</v>
      </c>
      <c r="P41" s="10">
        <f t="shared" ca="1" si="12"/>
        <v>4</v>
      </c>
      <c r="Q41" s="10">
        <f t="shared" ca="1" si="12"/>
        <v>4</v>
      </c>
      <c r="R41" s="10">
        <f t="shared" ca="1" si="13"/>
        <v>0.92637796654045446</v>
      </c>
      <c r="S41" s="10">
        <f t="shared" ca="1" si="13"/>
        <v>0.49586876686703418</v>
      </c>
      <c r="T41" s="10">
        <f t="shared" ca="1" si="13"/>
        <v>0.77543110806115245</v>
      </c>
      <c r="U41" s="14">
        <f t="shared" ca="1" si="14"/>
        <v>0.1867961092048615</v>
      </c>
      <c r="W41" s="10">
        <f t="shared" ca="1" si="7"/>
        <v>-0.78919165265822189</v>
      </c>
      <c r="X41" s="14">
        <f t="shared" ca="1" si="15"/>
        <v>-0.65971228373935775</v>
      </c>
    </row>
    <row r="42" spans="1:27" x14ac:dyDescent="0.25">
      <c r="A42" s="18">
        <f t="shared" si="16"/>
        <v>23</v>
      </c>
      <c r="B42" s="10">
        <f t="shared" ca="1" si="1"/>
        <v>1</v>
      </c>
      <c r="C42" s="10">
        <f t="shared" ca="1" si="8"/>
        <v>3</v>
      </c>
      <c r="D42" s="10">
        <f t="shared" ca="1" si="9"/>
        <v>0.85756314164361813</v>
      </c>
      <c r="E42" s="14">
        <f t="shared" ca="1" si="10"/>
        <v>-0.32956315462762198</v>
      </c>
      <c r="G42" s="10">
        <f t="shared" ca="1" si="2"/>
        <v>-0.75541502636046909</v>
      </c>
      <c r="H42" s="14">
        <f t="shared" ca="1" si="3"/>
        <v>-0.82595007649586649</v>
      </c>
      <c r="J42" s="18">
        <f t="shared" si="17"/>
        <v>23</v>
      </c>
      <c r="K42" s="10">
        <f t="shared" ca="1" si="11"/>
        <v>1</v>
      </c>
      <c r="L42" s="10">
        <f t="shared" ca="1" si="11"/>
        <v>1</v>
      </c>
      <c r="M42" s="10">
        <f t="shared" ca="1" si="11"/>
        <v>3</v>
      </c>
      <c r="N42" s="10">
        <f t="shared" ca="1" si="11"/>
        <v>3</v>
      </c>
      <c r="O42" s="10">
        <f t="shared" ca="1" si="12"/>
        <v>4</v>
      </c>
      <c r="P42" s="10">
        <f t="shared" ca="1" si="12"/>
        <v>4</v>
      </c>
      <c r="Q42" s="10">
        <f t="shared" ca="1" si="12"/>
        <v>3</v>
      </c>
      <c r="R42" s="10">
        <f t="shared" ca="1" si="13"/>
        <v>0.4068514857600346</v>
      </c>
      <c r="S42" s="10">
        <f t="shared" ca="1" si="13"/>
        <v>0.8760102040935609</v>
      </c>
      <c r="T42" s="10">
        <f t="shared" ca="1" si="13"/>
        <v>7.0271722245586199E-3</v>
      </c>
      <c r="U42" s="14">
        <f t="shared" ca="1" si="14"/>
        <v>0.47922444353615745</v>
      </c>
      <c r="W42" s="10">
        <f t="shared" ca="1" si="7"/>
        <v>-0.75541502636046909</v>
      </c>
      <c r="X42" s="14">
        <f t="shared" ca="1" si="15"/>
        <v>-0.61391983228241986</v>
      </c>
    </row>
    <row r="43" spans="1:27" x14ac:dyDescent="0.25">
      <c r="A43" s="18">
        <f t="shared" si="16"/>
        <v>24</v>
      </c>
      <c r="B43" s="10">
        <f t="shared" ca="1" si="1"/>
        <v>1</v>
      </c>
      <c r="C43" s="10">
        <f t="shared" ca="1" si="8"/>
        <v>1</v>
      </c>
      <c r="D43" s="10">
        <f t="shared" ca="1" si="9"/>
        <v>0.84220322282246618</v>
      </c>
      <c r="E43" s="14">
        <f t="shared" ca="1" si="10"/>
        <v>-1.3634209788129199</v>
      </c>
      <c r="G43" s="10">
        <f t="shared" ca="1" si="2"/>
        <v>-0.72247905192806261</v>
      </c>
      <c r="H43" s="14">
        <f t="shared" ca="1" si="3"/>
        <v>-0.81328256292696044</v>
      </c>
      <c r="J43" s="18">
        <f t="shared" si="17"/>
        <v>24</v>
      </c>
      <c r="K43" s="10">
        <f t="shared" ca="1" si="11"/>
        <v>3</v>
      </c>
      <c r="L43" s="10">
        <f t="shared" ca="1" si="11"/>
        <v>4</v>
      </c>
      <c r="M43" s="10">
        <f t="shared" ca="1" si="11"/>
        <v>2</v>
      </c>
      <c r="N43" s="10">
        <f t="shared" ca="1" si="11"/>
        <v>2</v>
      </c>
      <c r="O43" s="10">
        <f t="shared" ca="1" si="12"/>
        <v>5</v>
      </c>
      <c r="P43" s="10">
        <f t="shared" ca="1" si="12"/>
        <v>2</v>
      </c>
      <c r="Q43" s="10">
        <f t="shared" ca="1" si="12"/>
        <v>1</v>
      </c>
      <c r="R43" s="10">
        <f t="shared" ca="1" si="13"/>
        <v>0.4220439105257684</v>
      </c>
      <c r="S43" s="10">
        <f t="shared" ca="1" si="13"/>
        <v>0.16530061760809223</v>
      </c>
      <c r="T43" s="10">
        <f t="shared" ca="1" si="13"/>
        <v>0.14569646573108042</v>
      </c>
      <c r="U43" s="14">
        <f t="shared" ca="1" si="14"/>
        <v>0.33013411986715663</v>
      </c>
      <c r="W43" s="10">
        <f t="shared" ca="1" si="7"/>
        <v>-0.72247905192806261</v>
      </c>
      <c r="X43" s="14">
        <f t="shared" ca="1" si="15"/>
        <v>-0.58866577901924066</v>
      </c>
    </row>
    <row r="44" spans="1:27" x14ac:dyDescent="0.25">
      <c r="A44" s="18">
        <f t="shared" si="16"/>
        <v>25</v>
      </c>
      <c r="B44" s="10">
        <f t="shared" ca="1" si="1"/>
        <v>0</v>
      </c>
      <c r="C44" s="10">
        <f t="shared" ca="1" si="8"/>
        <v>4</v>
      </c>
      <c r="D44" s="10">
        <f t="shared" ca="1" si="9"/>
        <v>0.58167868938844403</v>
      </c>
      <c r="E44" s="14">
        <f t="shared" ca="1" si="10"/>
        <v>-0.47108889247296148</v>
      </c>
      <c r="G44" s="10">
        <f t="shared" ca="1" si="2"/>
        <v>-0.69030882393303394</v>
      </c>
      <c r="H44" s="14">
        <f t="shared" ca="1" si="3"/>
        <v>-0.8088219208829156</v>
      </c>
      <c r="J44" s="18">
        <f t="shared" si="17"/>
        <v>25</v>
      </c>
      <c r="K44" s="10">
        <f t="shared" ca="1" si="11"/>
        <v>1</v>
      </c>
      <c r="L44" s="10">
        <f t="shared" ca="1" si="11"/>
        <v>2</v>
      </c>
      <c r="M44" s="10">
        <f t="shared" ca="1" si="11"/>
        <v>2</v>
      </c>
      <c r="N44" s="10">
        <f t="shared" ca="1" si="11"/>
        <v>0</v>
      </c>
      <c r="O44" s="10">
        <f t="shared" ca="1" si="12"/>
        <v>1</v>
      </c>
      <c r="P44" s="10">
        <f t="shared" ca="1" si="12"/>
        <v>3</v>
      </c>
      <c r="Q44" s="10">
        <f t="shared" ca="1" si="12"/>
        <v>2</v>
      </c>
      <c r="R44" s="10">
        <f t="shared" ca="1" si="13"/>
        <v>0.73721211942633313</v>
      </c>
      <c r="S44" s="10">
        <f t="shared" ca="1" si="13"/>
        <v>0.26415036790563962</v>
      </c>
      <c r="T44" s="10">
        <f t="shared" ca="1" si="13"/>
        <v>0.56992086025559474</v>
      </c>
      <c r="U44" s="14">
        <f t="shared" ca="1" si="14"/>
        <v>-1.5873532702679281</v>
      </c>
      <c r="W44" s="10">
        <f t="shared" ca="1" si="7"/>
        <v>-0.69030882393303394</v>
      </c>
      <c r="X44" s="14">
        <f t="shared" ca="1" si="15"/>
        <v>-0.57021401116953918</v>
      </c>
    </row>
    <row r="45" spans="1:27" x14ac:dyDescent="0.25">
      <c r="A45" s="18">
        <f t="shared" si="16"/>
        <v>26</v>
      </c>
      <c r="B45" s="10">
        <f t="shared" ca="1" si="1"/>
        <v>3</v>
      </c>
      <c r="C45" s="10">
        <f t="shared" ca="1" si="8"/>
        <v>4</v>
      </c>
      <c r="D45" s="10">
        <f t="shared" ca="1" si="9"/>
        <v>0.90417279446114407</v>
      </c>
      <c r="E45" s="14">
        <f t="shared" ca="1" si="10"/>
        <v>1.2333146208946022</v>
      </c>
      <c r="G45" s="10">
        <f t="shared" ca="1" si="2"/>
        <v>-0.65883769273618775</v>
      </c>
      <c r="H45" s="14">
        <f t="shared" ca="1" si="3"/>
        <v>-0.79613537139560975</v>
      </c>
      <c r="J45" s="18">
        <f t="shared" si="17"/>
        <v>26</v>
      </c>
      <c r="K45" s="10">
        <f t="shared" ca="1" si="11"/>
        <v>2</v>
      </c>
      <c r="L45" s="10">
        <f t="shared" ca="1" si="11"/>
        <v>0</v>
      </c>
      <c r="M45" s="10">
        <f t="shared" ca="1" si="11"/>
        <v>4</v>
      </c>
      <c r="N45" s="10">
        <f t="shared" ca="1" si="11"/>
        <v>3</v>
      </c>
      <c r="O45" s="10">
        <f t="shared" ca="1" si="12"/>
        <v>5</v>
      </c>
      <c r="P45" s="10">
        <f t="shared" ca="1" si="12"/>
        <v>2</v>
      </c>
      <c r="Q45" s="10">
        <f t="shared" ca="1" si="12"/>
        <v>5</v>
      </c>
      <c r="R45" s="10">
        <f t="shared" ca="1" si="13"/>
        <v>0.45953909862482567</v>
      </c>
      <c r="S45" s="10">
        <f t="shared" ca="1" si="13"/>
        <v>0.93921460413289626</v>
      </c>
      <c r="T45" s="10">
        <f t="shared" ca="1" si="13"/>
        <v>0.3853922742060385</v>
      </c>
      <c r="U45" s="14">
        <f t="shared" ca="1" si="14"/>
        <v>1.1470362855123906</v>
      </c>
      <c r="W45" s="10">
        <f t="shared" ca="1" si="7"/>
        <v>-0.65883769273618775</v>
      </c>
      <c r="X45" s="14">
        <f t="shared" ca="1" si="15"/>
        <v>-0.49516368130416577</v>
      </c>
    </row>
    <row r="46" spans="1:27" x14ac:dyDescent="0.25">
      <c r="A46" s="18">
        <f t="shared" si="16"/>
        <v>27</v>
      </c>
      <c r="B46" s="10">
        <f t="shared" ca="1" si="1"/>
        <v>1</v>
      </c>
      <c r="C46" s="10">
        <f t="shared" ca="1" si="8"/>
        <v>5</v>
      </c>
      <c r="D46" s="10">
        <f t="shared" ca="1" si="9"/>
        <v>0.94487282181951682</v>
      </c>
      <c r="E46" s="14">
        <f t="shared" ca="1" si="10"/>
        <v>0.74120411835150712</v>
      </c>
      <c r="G46" s="10">
        <f t="shared" ca="1" si="2"/>
        <v>-0.62800601443756987</v>
      </c>
      <c r="H46" s="14">
        <f t="shared" ca="1" si="3"/>
        <v>-0.78436762559898543</v>
      </c>
      <c r="J46" s="18">
        <f t="shared" si="17"/>
        <v>27</v>
      </c>
      <c r="K46" s="10">
        <f t="shared" ca="1" si="11"/>
        <v>5</v>
      </c>
      <c r="L46" s="10">
        <f t="shared" ca="1" si="11"/>
        <v>2</v>
      </c>
      <c r="M46" s="10">
        <f t="shared" ca="1" si="11"/>
        <v>4</v>
      </c>
      <c r="N46" s="10">
        <f t="shared" ca="1" si="11"/>
        <v>1</v>
      </c>
      <c r="O46" s="10">
        <f t="shared" ca="1" si="12"/>
        <v>1</v>
      </c>
      <c r="P46" s="10">
        <f t="shared" ca="1" si="12"/>
        <v>4</v>
      </c>
      <c r="Q46" s="10">
        <f t="shared" ca="1" si="12"/>
        <v>5</v>
      </c>
      <c r="R46" s="10">
        <f t="shared" ca="1" si="13"/>
        <v>4.6595265773967887E-2</v>
      </c>
      <c r="S46" s="10">
        <f t="shared" ca="1" si="13"/>
        <v>3.7417701836552908E-3</v>
      </c>
      <c r="T46" s="10">
        <f t="shared" ca="1" si="13"/>
        <v>0.92784218705886556</v>
      </c>
      <c r="U46" s="14">
        <f t="shared" ca="1" si="14"/>
        <v>1.198986703405472</v>
      </c>
      <c r="W46" s="10">
        <f t="shared" ca="1" si="7"/>
        <v>-0.62800601443756987</v>
      </c>
      <c r="X46" s="14">
        <f t="shared" ca="1" si="15"/>
        <v>-0.46080793132163644</v>
      </c>
    </row>
    <row r="47" spans="1:27" x14ac:dyDescent="0.25">
      <c r="A47" s="18">
        <f t="shared" si="16"/>
        <v>28</v>
      </c>
      <c r="B47" s="10">
        <f t="shared" ca="1" si="1"/>
        <v>2</v>
      </c>
      <c r="C47" s="10">
        <f t="shared" ca="1" si="8"/>
        <v>1</v>
      </c>
      <c r="D47" s="10">
        <f t="shared" ca="1" si="9"/>
        <v>6.3784114818811632E-2</v>
      </c>
      <c r="E47" s="14">
        <f t="shared" ca="1" si="10"/>
        <v>-1.2497523796009355</v>
      </c>
      <c r="G47" s="10">
        <f t="shared" ca="1" si="2"/>
        <v>-0.59776012604247841</v>
      </c>
      <c r="H47" s="14">
        <f t="shared" ca="1" si="3"/>
        <v>-0.77127994237564312</v>
      </c>
      <c r="J47" s="18">
        <f t="shared" si="17"/>
        <v>28</v>
      </c>
      <c r="K47" s="10">
        <f t="shared" ca="1" si="11"/>
        <v>0</v>
      </c>
      <c r="L47" s="10">
        <f t="shared" ca="1" si="11"/>
        <v>0</v>
      </c>
      <c r="M47" s="10">
        <f t="shared" ca="1" si="11"/>
        <v>5</v>
      </c>
      <c r="N47" s="10">
        <f t="shared" ca="1" si="11"/>
        <v>4</v>
      </c>
      <c r="O47" s="10">
        <f t="shared" ca="1" si="12"/>
        <v>2</v>
      </c>
      <c r="P47" s="10">
        <f t="shared" ca="1" si="12"/>
        <v>2</v>
      </c>
      <c r="Q47" s="10">
        <f t="shared" ca="1" si="12"/>
        <v>5</v>
      </c>
      <c r="R47" s="10">
        <f t="shared" ca="1" si="13"/>
        <v>0.94901180209107538</v>
      </c>
      <c r="S47" s="10">
        <f t="shared" ca="1" si="13"/>
        <v>0.19665990965641011</v>
      </c>
      <c r="T47" s="10">
        <f t="shared" ca="1" si="13"/>
        <v>0.55289292679418223</v>
      </c>
      <c r="U47" s="14">
        <f t="shared" ca="1" si="14"/>
        <v>0.3209034282052351</v>
      </c>
      <c r="W47" s="10">
        <f t="shared" ca="1" si="7"/>
        <v>-0.59776012604247841</v>
      </c>
      <c r="X47" s="14">
        <f t="shared" ca="1" si="15"/>
        <v>-0.44965213661238745</v>
      </c>
    </row>
    <row r="48" spans="1:27" x14ac:dyDescent="0.25">
      <c r="A48" s="18">
        <f t="shared" si="16"/>
        <v>29</v>
      </c>
      <c r="B48" s="10">
        <f t="shared" ca="1" si="1"/>
        <v>1</v>
      </c>
      <c r="C48" s="10">
        <f t="shared" ca="1" si="8"/>
        <v>2</v>
      </c>
      <c r="D48" s="10">
        <f t="shared" ca="1" si="9"/>
        <v>0.44355297383680214</v>
      </c>
      <c r="E48" s="14">
        <f t="shared" ca="1" si="10"/>
        <v>-1.0549350655266667</v>
      </c>
      <c r="G48" s="10">
        <f t="shared" ca="1" si="2"/>
        <v>-0.56805149833898283</v>
      </c>
      <c r="H48" s="14">
        <f t="shared" ca="1" si="3"/>
        <v>-0.76992238601666196</v>
      </c>
      <c r="J48" s="18">
        <f t="shared" si="17"/>
        <v>29</v>
      </c>
      <c r="K48" s="10">
        <f t="shared" ca="1" si="11"/>
        <v>0</v>
      </c>
      <c r="L48" s="10">
        <f t="shared" ca="1" si="11"/>
        <v>1</v>
      </c>
      <c r="M48" s="10">
        <f t="shared" ca="1" si="11"/>
        <v>1</v>
      </c>
      <c r="N48" s="10">
        <f t="shared" ca="1" si="11"/>
        <v>3</v>
      </c>
      <c r="O48" s="10">
        <f t="shared" ca="1" si="12"/>
        <v>5</v>
      </c>
      <c r="P48" s="10">
        <f t="shared" ca="1" si="12"/>
        <v>4</v>
      </c>
      <c r="Q48" s="10">
        <f t="shared" ca="1" si="12"/>
        <v>2</v>
      </c>
      <c r="R48" s="10">
        <f t="shared" ca="1" si="13"/>
        <v>0.88238172998587172</v>
      </c>
      <c r="S48" s="10">
        <f t="shared" ca="1" si="13"/>
        <v>0.66874793946474786</v>
      </c>
      <c r="T48" s="10">
        <f t="shared" ca="1" si="13"/>
        <v>0.39322204821528228</v>
      </c>
      <c r="U48" s="14">
        <f t="shared" ca="1" si="14"/>
        <v>-0.14876914681407324</v>
      </c>
      <c r="W48" s="10">
        <f t="shared" ca="1" si="7"/>
        <v>-0.56805149833898283</v>
      </c>
      <c r="X48" s="14">
        <f t="shared" ca="1" si="15"/>
        <v>-0.36285688799449894</v>
      </c>
    </row>
    <row r="49" spans="1:24" x14ac:dyDescent="0.25">
      <c r="A49" s="18">
        <f t="shared" si="16"/>
        <v>30</v>
      </c>
      <c r="B49" s="10">
        <f t="shared" ca="1" si="1"/>
        <v>2</v>
      </c>
      <c r="C49" s="10">
        <f t="shared" ca="1" si="8"/>
        <v>2</v>
      </c>
      <c r="D49" s="10">
        <f t="shared" ca="1" si="9"/>
        <v>0.84936128280791234</v>
      </c>
      <c r="E49" s="14">
        <f t="shared" ca="1" si="10"/>
        <v>-0.33377061943376846</v>
      </c>
      <c r="G49" s="10">
        <f t="shared" ca="1" si="2"/>
        <v>-0.5388360302784504</v>
      </c>
      <c r="H49" s="14">
        <f t="shared" ca="1" si="3"/>
        <v>-0.76952082561253787</v>
      </c>
      <c r="J49" s="18">
        <f t="shared" si="17"/>
        <v>30</v>
      </c>
      <c r="K49" s="10">
        <f t="shared" ca="1" si="11"/>
        <v>0</v>
      </c>
      <c r="L49" s="10">
        <f t="shared" ca="1" si="11"/>
        <v>3</v>
      </c>
      <c r="M49" s="10">
        <f t="shared" ca="1" si="11"/>
        <v>2</v>
      </c>
      <c r="N49" s="10">
        <f t="shared" ca="1" si="11"/>
        <v>3</v>
      </c>
      <c r="O49" s="10">
        <f t="shared" ca="1" si="12"/>
        <v>1</v>
      </c>
      <c r="P49" s="10">
        <f t="shared" ca="1" si="12"/>
        <v>5</v>
      </c>
      <c r="Q49" s="10">
        <f t="shared" ca="1" si="12"/>
        <v>2</v>
      </c>
      <c r="R49" s="10">
        <f t="shared" ca="1" si="13"/>
        <v>0.66759470300048984</v>
      </c>
      <c r="S49" s="10">
        <f t="shared" ca="1" si="13"/>
        <v>0.36161961900381889</v>
      </c>
      <c r="T49" s="10">
        <f t="shared" ca="1" si="13"/>
        <v>0.12488554230138316</v>
      </c>
      <c r="U49" s="14">
        <f t="shared" ca="1" si="14"/>
        <v>-0.36035100125405561</v>
      </c>
      <c r="W49" s="10">
        <f t="shared" ca="1" si="7"/>
        <v>-0.5388360302784504</v>
      </c>
      <c r="X49" s="14">
        <f t="shared" ca="1" si="15"/>
        <v>-0.36035100125405561</v>
      </c>
    </row>
    <row r="50" spans="1:24" x14ac:dyDescent="0.25">
      <c r="A50" s="18">
        <f t="shared" si="16"/>
        <v>31</v>
      </c>
      <c r="B50" s="10">
        <f t="shared" ca="1" si="1"/>
        <v>1</v>
      </c>
      <c r="C50" s="10">
        <f t="shared" ca="1" si="8"/>
        <v>2</v>
      </c>
      <c r="D50" s="10">
        <f t="shared" ca="1" si="9"/>
        <v>0.55989696339177619</v>
      </c>
      <c r="E50" s="14">
        <f t="shared" ca="1" si="10"/>
        <v>-0.9952518581873544</v>
      </c>
      <c r="G50" s="10">
        <f t="shared" ca="1" si="2"/>
        <v>-0.51007345696859485</v>
      </c>
      <c r="H50" s="14">
        <f t="shared" ca="1" si="3"/>
        <v>-0.76046030060654346</v>
      </c>
      <c r="J50" s="18">
        <f t="shared" si="17"/>
        <v>31</v>
      </c>
      <c r="K50" s="10">
        <f t="shared" ca="1" si="11"/>
        <v>3</v>
      </c>
      <c r="L50" s="10">
        <f t="shared" ca="1" si="11"/>
        <v>1</v>
      </c>
      <c r="M50" s="10">
        <f t="shared" ca="1" si="11"/>
        <v>5</v>
      </c>
      <c r="N50" s="10">
        <f t="shared" ca="1" si="11"/>
        <v>3</v>
      </c>
      <c r="O50" s="10">
        <f t="shared" ca="1" si="12"/>
        <v>1</v>
      </c>
      <c r="P50" s="10">
        <f t="shared" ca="1" si="12"/>
        <v>5</v>
      </c>
      <c r="Q50" s="10">
        <f t="shared" ca="1" si="12"/>
        <v>2</v>
      </c>
      <c r="R50" s="10">
        <f t="shared" ca="1" si="13"/>
        <v>0.73032622249297263</v>
      </c>
      <c r="S50" s="10">
        <f t="shared" ca="1" si="13"/>
        <v>0.81609267598351287</v>
      </c>
      <c r="T50" s="10">
        <f t="shared" ca="1" si="13"/>
        <v>0.99859461262888249</v>
      </c>
      <c r="U50" s="14">
        <f t="shared" ca="1" si="14"/>
        <v>1.0830110125971979</v>
      </c>
      <c r="W50" s="10">
        <f t="shared" ca="1" si="7"/>
        <v>-0.51007345696859485</v>
      </c>
      <c r="X50" s="14">
        <f t="shared" ca="1" si="15"/>
        <v>-0.35916482436082853</v>
      </c>
    </row>
    <row r="51" spans="1:24" x14ac:dyDescent="0.25">
      <c r="A51" s="18">
        <f t="shared" si="16"/>
        <v>32</v>
      </c>
      <c r="B51" s="10">
        <f t="shared" ca="1" si="1"/>
        <v>2</v>
      </c>
      <c r="C51" s="10">
        <f t="shared" ca="1" si="8"/>
        <v>2</v>
      </c>
      <c r="D51" s="10">
        <f t="shared" ca="1" si="9"/>
        <v>0.50368590428008464</v>
      </c>
      <c r="E51" s="14">
        <f t="shared" ca="1" si="10"/>
        <v>-0.51109834704296475</v>
      </c>
      <c r="G51" s="10">
        <f t="shared" ca="1" si="2"/>
        <v>-0.48172684958473044</v>
      </c>
      <c r="H51" s="14">
        <f t="shared" ca="1" si="3"/>
        <v>-0.75973863460061875</v>
      </c>
      <c r="J51" s="18">
        <f t="shared" si="17"/>
        <v>32</v>
      </c>
      <c r="K51" s="10">
        <f t="shared" ca="1" si="11"/>
        <v>1</v>
      </c>
      <c r="L51" s="10">
        <f t="shared" ca="1" si="11"/>
        <v>1</v>
      </c>
      <c r="M51" s="10">
        <f t="shared" ca="1" si="11"/>
        <v>5</v>
      </c>
      <c r="N51" s="10">
        <f t="shared" ca="1" si="11"/>
        <v>3</v>
      </c>
      <c r="O51" s="10">
        <f t="shared" ca="1" si="12"/>
        <v>2</v>
      </c>
      <c r="P51" s="10">
        <f t="shared" ca="1" si="12"/>
        <v>1</v>
      </c>
      <c r="Q51" s="10">
        <f t="shared" ca="1" si="12"/>
        <v>2</v>
      </c>
      <c r="R51" s="10">
        <f t="shared" ca="1" si="13"/>
        <v>0.48278231126706961</v>
      </c>
      <c r="S51" s="10">
        <f t="shared" ca="1" si="13"/>
        <v>0.56979359153421627</v>
      </c>
      <c r="T51" s="10">
        <f t="shared" ca="1" si="13"/>
        <v>0.31769194067055684</v>
      </c>
      <c r="U51" s="14">
        <f t="shared" ca="1" si="14"/>
        <v>-0.57021401116953918</v>
      </c>
      <c r="W51" s="10">
        <f t="shared" ca="1" si="7"/>
        <v>-0.48172684958473044</v>
      </c>
      <c r="X51" s="14">
        <f t="shared" ca="1" si="15"/>
        <v>-0.32469120824651532</v>
      </c>
    </row>
    <row r="52" spans="1:24" x14ac:dyDescent="0.25">
      <c r="A52" s="18">
        <f t="shared" si="16"/>
        <v>33</v>
      </c>
      <c r="B52" s="10">
        <f t="shared" ref="B52:B83" ca="1" si="19">_xlfn.BINOM.INV($B$17,$B$16,RAND())</f>
        <v>0</v>
      </c>
      <c r="C52" s="10">
        <f t="shared" ca="1" si="8"/>
        <v>5</v>
      </c>
      <c r="D52" s="10">
        <f t="shared" ca="1" si="9"/>
        <v>0.84429165367048864</v>
      </c>
      <c r="E52" s="14">
        <f t="shared" ca="1" si="10"/>
        <v>0.17661789173476022</v>
      </c>
      <c r="G52" s="10">
        <f t="shared" ref="G52:G83" ca="1" si="20">_xlfn.NORM.S.INV((ROW()-ROW($G$19)-0.5)/$B$7)</f>
        <v>-0.45376219016987951</v>
      </c>
      <c r="H52" s="14">
        <f t="shared" ca="1" si="3"/>
        <v>-0.73755545693498292</v>
      </c>
      <c r="J52" s="18">
        <f t="shared" si="17"/>
        <v>33</v>
      </c>
      <c r="K52" s="10">
        <f t="shared" ca="1" si="11"/>
        <v>1</v>
      </c>
      <c r="L52" s="10">
        <f t="shared" ca="1" si="11"/>
        <v>3</v>
      </c>
      <c r="M52" s="10">
        <f t="shared" ca="1" si="11"/>
        <v>1</v>
      </c>
      <c r="N52" s="10">
        <f t="shared" ca="1" si="11"/>
        <v>0</v>
      </c>
      <c r="O52" s="10">
        <f t="shared" ca="1" si="12"/>
        <v>3</v>
      </c>
      <c r="P52" s="10">
        <f t="shared" ca="1" si="12"/>
        <v>2</v>
      </c>
      <c r="Q52" s="10">
        <f t="shared" ca="1" si="12"/>
        <v>4</v>
      </c>
      <c r="R52" s="10">
        <f t="shared" ca="1" si="13"/>
        <v>0.17061933077393798</v>
      </c>
      <c r="S52" s="10">
        <f t="shared" ca="1" si="13"/>
        <v>0.58378569027843574</v>
      </c>
      <c r="T52" s="10">
        <f t="shared" ca="1" si="13"/>
        <v>0.16957919827043744</v>
      </c>
      <c r="U52" s="14">
        <f t="shared" ca="1" si="14"/>
        <v>-0.9574416651667591</v>
      </c>
      <c r="W52" s="10">
        <f t="shared" ref="W52:W83" ca="1" si="21">_xlfn.NORM.S.INV((ROW()-ROW($W$19)-0.5)/$K$7)</f>
        <v>-0.45376219016987951</v>
      </c>
      <c r="X52" s="14">
        <f t="shared" ca="1" si="15"/>
        <v>-0.31301546065303737</v>
      </c>
    </row>
    <row r="53" spans="1:24" x14ac:dyDescent="0.25">
      <c r="A53" s="18">
        <f t="shared" si="16"/>
        <v>34</v>
      </c>
      <c r="B53" s="10">
        <f t="shared" ca="1" si="19"/>
        <v>2</v>
      </c>
      <c r="C53" s="10">
        <f t="shared" ca="1" si="8"/>
        <v>4</v>
      </c>
      <c r="D53" s="10">
        <f t="shared" ca="1" si="9"/>
        <v>0.2214331156514453</v>
      </c>
      <c r="E53" s="14">
        <f t="shared" ca="1" si="10"/>
        <v>0.37008737956786403</v>
      </c>
      <c r="G53" s="10">
        <f t="shared" ca="1" si="20"/>
        <v>-0.42614800784127821</v>
      </c>
      <c r="H53" s="14">
        <f t="shared" ca="1" si="3"/>
        <v>-0.71205748993448204</v>
      </c>
      <c r="J53" s="18">
        <f t="shared" si="17"/>
        <v>34</v>
      </c>
      <c r="K53" s="10">
        <f t="shared" ref="K53:N84" ca="1" si="22">_xlfn.BINOM.INV($K$17,$K$16,RAND())</f>
        <v>2</v>
      </c>
      <c r="L53" s="10">
        <f t="shared" ca="1" si="22"/>
        <v>3</v>
      </c>
      <c r="M53" s="10">
        <f t="shared" ca="1" si="22"/>
        <v>1</v>
      </c>
      <c r="N53" s="10">
        <f t="shared" ca="1" si="22"/>
        <v>1</v>
      </c>
      <c r="O53" s="10">
        <f t="shared" ref="O53:Q84" ca="1" si="23">RANDBETWEEN($O$16,$O$17)</f>
        <v>1</v>
      </c>
      <c r="P53" s="10">
        <f t="shared" ca="1" si="23"/>
        <v>5</v>
      </c>
      <c r="Q53" s="10">
        <f t="shared" ca="1" si="23"/>
        <v>1</v>
      </c>
      <c r="R53" s="10">
        <f t="shared" ref="R53:T84" ca="1" si="24">RAND()</f>
        <v>0.8269205700480512</v>
      </c>
      <c r="S53" s="10">
        <f t="shared" ca="1" si="24"/>
        <v>0.75101970530937989</v>
      </c>
      <c r="T53" s="10">
        <f t="shared" ca="1" si="24"/>
        <v>0.10012780814477196</v>
      </c>
      <c r="U53" s="14">
        <f t="shared" ca="1" si="14"/>
        <v>-0.75554342005930131</v>
      </c>
      <c r="W53" s="10">
        <f t="shared" ca="1" si="21"/>
        <v>-0.42614800784127821</v>
      </c>
      <c r="X53" s="14">
        <f t="shared" ca="1" si="15"/>
        <v>-0.29146872894824594</v>
      </c>
    </row>
    <row r="54" spans="1:24" x14ac:dyDescent="0.25">
      <c r="A54" s="18">
        <f t="shared" si="16"/>
        <v>35</v>
      </c>
      <c r="B54" s="10">
        <f t="shared" ca="1" si="19"/>
        <v>1</v>
      </c>
      <c r="C54" s="10">
        <f t="shared" ca="1" si="8"/>
        <v>5</v>
      </c>
      <c r="D54" s="10">
        <f t="shared" ca="1" si="9"/>
        <v>0.39974322132801454</v>
      </c>
      <c r="E54" s="14">
        <f t="shared" ca="1" si="10"/>
        <v>0.46155853375895223</v>
      </c>
      <c r="G54" s="10">
        <f t="shared" ca="1" si="20"/>
        <v>-0.39885506564233691</v>
      </c>
      <c r="H54" s="14">
        <f t="shared" ca="1" si="3"/>
        <v>-0.62285088374854913</v>
      </c>
      <c r="J54" s="18">
        <f t="shared" si="17"/>
        <v>35</v>
      </c>
      <c r="K54" s="10">
        <f t="shared" ca="1" si="22"/>
        <v>1</v>
      </c>
      <c r="L54" s="10">
        <f t="shared" ca="1" si="22"/>
        <v>3</v>
      </c>
      <c r="M54" s="10">
        <f t="shared" ca="1" si="22"/>
        <v>3</v>
      </c>
      <c r="N54" s="10">
        <f t="shared" ca="1" si="22"/>
        <v>1</v>
      </c>
      <c r="O54" s="10">
        <f t="shared" ca="1" si="23"/>
        <v>3</v>
      </c>
      <c r="P54" s="10">
        <f t="shared" ca="1" si="23"/>
        <v>4</v>
      </c>
      <c r="Q54" s="10">
        <f t="shared" ca="1" si="23"/>
        <v>5</v>
      </c>
      <c r="R54" s="10">
        <f t="shared" ca="1" si="24"/>
        <v>0.42752579678830105</v>
      </c>
      <c r="S54" s="10">
        <f t="shared" ca="1" si="24"/>
        <v>0.87645818604599079</v>
      </c>
      <c r="T54" s="10">
        <f t="shared" ca="1" si="24"/>
        <v>0.98402601211308705</v>
      </c>
      <c r="U54" s="14">
        <f t="shared" ca="1" si="14"/>
        <v>1.014200948672531</v>
      </c>
      <c r="W54" s="10">
        <f t="shared" ca="1" si="21"/>
        <v>-0.39885506564233691</v>
      </c>
      <c r="X54" s="14">
        <f t="shared" ca="1" si="15"/>
        <v>-0.24508698918652375</v>
      </c>
    </row>
    <row r="55" spans="1:24" x14ac:dyDescent="0.25">
      <c r="A55" s="18">
        <f t="shared" si="16"/>
        <v>36</v>
      </c>
      <c r="B55" s="10">
        <f t="shared" ca="1" si="19"/>
        <v>4</v>
      </c>
      <c r="C55" s="10">
        <f t="shared" ca="1" si="8"/>
        <v>1</v>
      </c>
      <c r="D55" s="10">
        <f t="shared" ca="1" si="9"/>
        <v>0.22990073214848705</v>
      </c>
      <c r="E55" s="14">
        <f t="shared" ca="1" si="10"/>
        <v>-0.13855800086485079</v>
      </c>
      <c r="G55" s="10">
        <f t="shared" ca="1" si="20"/>
        <v>-0.3718560893850747</v>
      </c>
      <c r="H55" s="14">
        <f t="shared" ca="1" si="3"/>
        <v>-0.62136642577023682</v>
      </c>
      <c r="J55" s="18">
        <f t="shared" si="17"/>
        <v>36</v>
      </c>
      <c r="K55" s="10">
        <f t="shared" ca="1" si="22"/>
        <v>3</v>
      </c>
      <c r="L55" s="10">
        <f t="shared" ca="1" si="22"/>
        <v>1</v>
      </c>
      <c r="M55" s="10">
        <f t="shared" ca="1" si="22"/>
        <v>5</v>
      </c>
      <c r="N55" s="10">
        <f t="shared" ca="1" si="22"/>
        <v>4</v>
      </c>
      <c r="O55" s="10">
        <f t="shared" ca="1" si="23"/>
        <v>5</v>
      </c>
      <c r="P55" s="10">
        <f t="shared" ca="1" si="23"/>
        <v>5</v>
      </c>
      <c r="Q55" s="10">
        <f t="shared" ca="1" si="23"/>
        <v>2</v>
      </c>
      <c r="R55" s="10">
        <f t="shared" ca="1" si="24"/>
        <v>0.20513903978406089</v>
      </c>
      <c r="S55" s="10">
        <f t="shared" ca="1" si="24"/>
        <v>0.107532328201698</v>
      </c>
      <c r="T55" s="10">
        <f t="shared" ca="1" si="24"/>
        <v>0.64488098352163847</v>
      </c>
      <c r="U55" s="14">
        <f t="shared" ca="1" si="14"/>
        <v>1.9966833983443419</v>
      </c>
      <c r="W55" s="10">
        <f t="shared" ca="1" si="21"/>
        <v>-0.3718560893850747</v>
      </c>
      <c r="X55" s="14">
        <f t="shared" ca="1" si="15"/>
        <v>-0.20805926607382616</v>
      </c>
    </row>
    <row r="56" spans="1:24" x14ac:dyDescent="0.25">
      <c r="A56" s="18">
        <f t="shared" si="16"/>
        <v>37</v>
      </c>
      <c r="B56" s="10">
        <f t="shared" ca="1" si="19"/>
        <v>1</v>
      </c>
      <c r="C56" s="10">
        <f t="shared" ca="1" si="8"/>
        <v>5</v>
      </c>
      <c r="D56" s="10">
        <f t="shared" ca="1" si="9"/>
        <v>0.80979817200035931</v>
      </c>
      <c r="E56" s="14">
        <f t="shared" ca="1" si="10"/>
        <v>0.6719122850365381</v>
      </c>
      <c r="G56" s="10">
        <f t="shared" ca="1" si="20"/>
        <v>-0.34512553147047242</v>
      </c>
      <c r="H56" s="14">
        <f t="shared" ca="1" si="3"/>
        <v>-0.53672900640544163</v>
      </c>
      <c r="J56" s="18">
        <f t="shared" si="17"/>
        <v>37</v>
      </c>
      <c r="K56" s="10">
        <f t="shared" ca="1" si="22"/>
        <v>3</v>
      </c>
      <c r="L56" s="10">
        <f t="shared" ca="1" si="22"/>
        <v>1</v>
      </c>
      <c r="M56" s="10">
        <f t="shared" ca="1" si="22"/>
        <v>4</v>
      </c>
      <c r="N56" s="10">
        <f t="shared" ca="1" si="22"/>
        <v>2</v>
      </c>
      <c r="O56" s="10">
        <f t="shared" ca="1" si="23"/>
        <v>5</v>
      </c>
      <c r="P56" s="10">
        <f t="shared" ca="1" si="23"/>
        <v>5</v>
      </c>
      <c r="Q56" s="10">
        <f t="shared" ca="1" si="23"/>
        <v>5</v>
      </c>
      <c r="R56" s="10">
        <f t="shared" ca="1" si="24"/>
        <v>0.23216167485595263</v>
      </c>
      <c r="S56" s="10">
        <f t="shared" ca="1" si="24"/>
        <v>5.2595196824621437E-2</v>
      </c>
      <c r="T56" s="10">
        <f t="shared" ca="1" si="24"/>
        <v>0.33090149287884241</v>
      </c>
      <c r="U56" s="14">
        <f t="shared" ca="1" si="14"/>
        <v>1.9051447787602889</v>
      </c>
      <c r="W56" s="10">
        <f t="shared" ca="1" si="21"/>
        <v>-0.34512553147047242</v>
      </c>
      <c r="X56" s="14">
        <f t="shared" ca="1" si="15"/>
        <v>-0.20736382652411123</v>
      </c>
    </row>
    <row r="57" spans="1:24" x14ac:dyDescent="0.25">
      <c r="A57" s="18">
        <f t="shared" si="16"/>
        <v>38</v>
      </c>
      <c r="B57" s="10">
        <f t="shared" ca="1" si="19"/>
        <v>3</v>
      </c>
      <c r="C57" s="10">
        <f t="shared" ca="1" si="8"/>
        <v>1</v>
      </c>
      <c r="D57" s="10">
        <f t="shared" ca="1" si="9"/>
        <v>1.7589968519283961E-2</v>
      </c>
      <c r="E57" s="14">
        <f t="shared" ca="1" si="10"/>
        <v>-0.76046030060654346</v>
      </c>
      <c r="G57" s="10">
        <f t="shared" ca="1" si="20"/>
        <v>-0.3186393639643752</v>
      </c>
      <c r="H57" s="14">
        <f t="shared" ca="1" si="3"/>
        <v>-0.51109834704296475</v>
      </c>
      <c r="J57" s="18">
        <f t="shared" si="17"/>
        <v>38</v>
      </c>
      <c r="K57" s="10">
        <f t="shared" ca="1" si="22"/>
        <v>1</v>
      </c>
      <c r="L57" s="10">
        <f t="shared" ca="1" si="22"/>
        <v>2</v>
      </c>
      <c r="M57" s="10">
        <f t="shared" ca="1" si="22"/>
        <v>6</v>
      </c>
      <c r="N57" s="10">
        <f t="shared" ca="1" si="22"/>
        <v>2</v>
      </c>
      <c r="O57" s="10">
        <f t="shared" ca="1" si="23"/>
        <v>1</v>
      </c>
      <c r="P57" s="10">
        <f t="shared" ca="1" si="23"/>
        <v>5</v>
      </c>
      <c r="Q57" s="10">
        <f t="shared" ca="1" si="23"/>
        <v>2</v>
      </c>
      <c r="R57" s="10">
        <f t="shared" ca="1" si="24"/>
        <v>0.17544288193135571</v>
      </c>
      <c r="S57" s="10">
        <f t="shared" ca="1" si="24"/>
        <v>2.2666647153040897E-2</v>
      </c>
      <c r="T57" s="10">
        <f t="shared" ca="1" si="24"/>
        <v>0.99124700390988096</v>
      </c>
      <c r="U57" s="14">
        <f t="shared" ca="1" si="14"/>
        <v>0.45230794023623877</v>
      </c>
      <c r="W57" s="10">
        <f t="shared" ca="1" si="21"/>
        <v>-0.3186393639643752</v>
      </c>
      <c r="X57" s="14">
        <f t="shared" ca="1" si="15"/>
        <v>-0.19188481413578468</v>
      </c>
    </row>
    <row r="58" spans="1:24" x14ac:dyDescent="0.25">
      <c r="A58" s="18">
        <f t="shared" si="16"/>
        <v>39</v>
      </c>
      <c r="B58" s="10">
        <f t="shared" ca="1" si="19"/>
        <v>1</v>
      </c>
      <c r="C58" s="10">
        <f t="shared" ca="1" si="8"/>
        <v>4</v>
      </c>
      <c r="D58" s="10">
        <f t="shared" ca="1" si="9"/>
        <v>0.26955120514486119</v>
      </c>
      <c r="E58" s="14">
        <f t="shared" ca="1" si="10"/>
        <v>-0.11821773739274265</v>
      </c>
      <c r="G58" s="10">
        <f t="shared" ca="1" si="20"/>
        <v>-0.29237489622680418</v>
      </c>
      <c r="H58" s="14">
        <f t="shared" ca="1" si="3"/>
        <v>-0.50884061177593176</v>
      </c>
      <c r="J58" s="18">
        <f t="shared" si="17"/>
        <v>39</v>
      </c>
      <c r="K58" s="10">
        <f t="shared" ca="1" si="22"/>
        <v>1</v>
      </c>
      <c r="L58" s="10">
        <f t="shared" ca="1" si="22"/>
        <v>3</v>
      </c>
      <c r="M58" s="10">
        <f t="shared" ca="1" si="22"/>
        <v>3</v>
      </c>
      <c r="N58" s="10">
        <f t="shared" ca="1" si="22"/>
        <v>2</v>
      </c>
      <c r="O58" s="10">
        <f t="shared" ca="1" si="23"/>
        <v>2</v>
      </c>
      <c r="P58" s="10">
        <f t="shared" ca="1" si="23"/>
        <v>1</v>
      </c>
      <c r="Q58" s="10">
        <f t="shared" ca="1" si="23"/>
        <v>5</v>
      </c>
      <c r="R58" s="10">
        <f t="shared" ca="1" si="24"/>
        <v>8.9616135227846838E-3</v>
      </c>
      <c r="S58" s="10">
        <f t="shared" ca="1" si="24"/>
        <v>0.17163933086886907</v>
      </c>
      <c r="T58" s="10">
        <f t="shared" ca="1" si="24"/>
        <v>0.5423039636932343</v>
      </c>
      <c r="U58" s="14">
        <f t="shared" ca="1" si="14"/>
        <v>-0.20805926607382616</v>
      </c>
      <c r="W58" s="10">
        <f t="shared" ca="1" si="21"/>
        <v>-0.29237489622680418</v>
      </c>
      <c r="X58" s="14">
        <f t="shared" ca="1" si="15"/>
        <v>-0.18664381914622813</v>
      </c>
    </row>
    <row r="59" spans="1:24" x14ac:dyDescent="0.25">
      <c r="A59" s="18">
        <f t="shared" si="16"/>
        <v>40</v>
      </c>
      <c r="B59" s="10">
        <f t="shared" ca="1" si="19"/>
        <v>1</v>
      </c>
      <c r="C59" s="10">
        <f t="shared" ca="1" si="8"/>
        <v>2</v>
      </c>
      <c r="D59" s="10">
        <f t="shared" ca="1" si="9"/>
        <v>0.84959351405582006</v>
      </c>
      <c r="E59" s="14">
        <f t="shared" ca="1" si="10"/>
        <v>-0.8466406633598299</v>
      </c>
      <c r="G59" s="10">
        <f t="shared" ca="1" si="20"/>
        <v>-0.26631061320409499</v>
      </c>
      <c r="H59" s="14">
        <f t="shared" ca="1" si="3"/>
        <v>-0.50811638371115542</v>
      </c>
      <c r="J59" s="18">
        <f t="shared" si="17"/>
        <v>40</v>
      </c>
      <c r="K59" s="10">
        <f t="shared" ca="1" si="22"/>
        <v>3</v>
      </c>
      <c r="L59" s="10">
        <f t="shared" ca="1" si="22"/>
        <v>1</v>
      </c>
      <c r="M59" s="10">
        <f t="shared" ca="1" si="22"/>
        <v>2</v>
      </c>
      <c r="N59" s="10">
        <f t="shared" ca="1" si="22"/>
        <v>0</v>
      </c>
      <c r="O59" s="10">
        <f t="shared" ca="1" si="23"/>
        <v>3</v>
      </c>
      <c r="P59" s="10">
        <f t="shared" ca="1" si="23"/>
        <v>1</v>
      </c>
      <c r="Q59" s="10">
        <f t="shared" ca="1" si="23"/>
        <v>5</v>
      </c>
      <c r="R59" s="10">
        <f t="shared" ca="1" si="24"/>
        <v>0.76010012482551337</v>
      </c>
      <c r="S59" s="10">
        <f t="shared" ca="1" si="24"/>
        <v>0.66040730244286316</v>
      </c>
      <c r="T59" s="10">
        <f t="shared" ca="1" si="24"/>
        <v>0.72423302554057856</v>
      </c>
      <c r="U59" s="14">
        <f t="shared" ca="1" si="14"/>
        <v>-0.36285688799449894</v>
      </c>
      <c r="W59" s="10">
        <f t="shared" ca="1" si="21"/>
        <v>-0.26631061320409499</v>
      </c>
      <c r="X59" s="14">
        <f t="shared" ca="1" si="15"/>
        <v>-0.17704921884691732</v>
      </c>
    </row>
    <row r="60" spans="1:24" x14ac:dyDescent="0.25">
      <c r="A60" s="18">
        <f t="shared" si="16"/>
        <v>41</v>
      </c>
      <c r="B60" s="10">
        <f t="shared" ca="1" si="19"/>
        <v>2</v>
      </c>
      <c r="C60" s="10">
        <f t="shared" ca="1" si="8"/>
        <v>1</v>
      </c>
      <c r="D60" s="10">
        <f t="shared" ca="1" si="9"/>
        <v>0.88992689306311168</v>
      </c>
      <c r="E60" s="14">
        <f t="shared" ca="1" si="10"/>
        <v>-0.82595007649586649</v>
      </c>
      <c r="G60" s="10">
        <f t="shared" ca="1" si="20"/>
        <v>-0.2404260311423079</v>
      </c>
      <c r="H60" s="14">
        <f t="shared" ca="1" si="3"/>
        <v>-0.49658374907296787</v>
      </c>
      <c r="J60" s="18">
        <f t="shared" si="17"/>
        <v>41</v>
      </c>
      <c r="K60" s="10">
        <f t="shared" ca="1" si="22"/>
        <v>1</v>
      </c>
      <c r="L60" s="10">
        <f t="shared" ca="1" si="22"/>
        <v>2</v>
      </c>
      <c r="M60" s="10">
        <f t="shared" ca="1" si="22"/>
        <v>2</v>
      </c>
      <c r="N60" s="10">
        <f t="shared" ca="1" si="22"/>
        <v>1</v>
      </c>
      <c r="O60" s="10">
        <f t="shared" ca="1" si="23"/>
        <v>5</v>
      </c>
      <c r="P60" s="10">
        <f t="shared" ca="1" si="23"/>
        <v>4</v>
      </c>
      <c r="Q60" s="10">
        <f t="shared" ca="1" si="23"/>
        <v>5</v>
      </c>
      <c r="R60" s="10">
        <f t="shared" ca="1" si="24"/>
        <v>0.28714986354927374</v>
      </c>
      <c r="S60" s="10">
        <f t="shared" ca="1" si="24"/>
        <v>0.165846321287478</v>
      </c>
      <c r="T60" s="10">
        <f t="shared" ca="1" si="24"/>
        <v>0.23099859265808109</v>
      </c>
      <c r="U60" s="14">
        <f t="shared" ca="1" si="14"/>
        <v>0.58474227316865457</v>
      </c>
      <c r="W60" s="10">
        <f t="shared" ca="1" si="21"/>
        <v>-0.2404260311423079</v>
      </c>
      <c r="X60" s="14">
        <f t="shared" ca="1" si="15"/>
        <v>-0.14876914681407324</v>
      </c>
    </row>
    <row r="61" spans="1:24" x14ac:dyDescent="0.25">
      <c r="A61" s="18">
        <f t="shared" si="16"/>
        <v>42</v>
      </c>
      <c r="B61" s="10">
        <f t="shared" ca="1" si="19"/>
        <v>2</v>
      </c>
      <c r="C61" s="10">
        <f t="shared" ca="1" si="8"/>
        <v>1</v>
      </c>
      <c r="D61" s="10">
        <f t="shared" ca="1" si="9"/>
        <v>0.3476074328745381</v>
      </c>
      <c r="E61" s="14">
        <f t="shared" ca="1" si="10"/>
        <v>-1.1041540895298581</v>
      </c>
      <c r="G61" s="10">
        <f t="shared" ca="1" si="20"/>
        <v>-0.21470156800174456</v>
      </c>
      <c r="H61" s="14">
        <f t="shared" ca="1" si="3"/>
        <v>-0.47108889247296148</v>
      </c>
      <c r="J61" s="18">
        <f t="shared" si="17"/>
        <v>42</v>
      </c>
      <c r="K61" s="10">
        <f t="shared" ca="1" si="22"/>
        <v>4</v>
      </c>
      <c r="L61" s="10">
        <f t="shared" ca="1" si="22"/>
        <v>1</v>
      </c>
      <c r="M61" s="10">
        <f t="shared" ca="1" si="22"/>
        <v>2</v>
      </c>
      <c r="N61" s="10">
        <f t="shared" ca="1" si="22"/>
        <v>0</v>
      </c>
      <c r="O61" s="10">
        <f t="shared" ca="1" si="23"/>
        <v>1</v>
      </c>
      <c r="P61" s="10">
        <f t="shared" ca="1" si="23"/>
        <v>5</v>
      </c>
      <c r="Q61" s="10">
        <f t="shared" ca="1" si="23"/>
        <v>1</v>
      </c>
      <c r="R61" s="10">
        <f t="shared" ca="1" si="24"/>
        <v>0.23319656315635784</v>
      </c>
      <c r="S61" s="10">
        <f t="shared" ca="1" si="24"/>
        <v>0.82151381053581629</v>
      </c>
      <c r="T61" s="10">
        <f t="shared" ca="1" si="24"/>
        <v>0.74838345628915515</v>
      </c>
      <c r="U61" s="14">
        <f t="shared" ca="1" si="14"/>
        <v>-0.72206905466513527</v>
      </c>
      <c r="W61" s="10">
        <f t="shared" ca="1" si="21"/>
        <v>-0.21470156800174456</v>
      </c>
      <c r="X61" s="14">
        <f t="shared" ca="1" si="15"/>
        <v>-0.13506481029384451</v>
      </c>
    </row>
    <row r="62" spans="1:24" x14ac:dyDescent="0.25">
      <c r="A62" s="18">
        <f t="shared" si="16"/>
        <v>43</v>
      </c>
      <c r="B62" s="10">
        <f t="shared" ca="1" si="19"/>
        <v>1</v>
      </c>
      <c r="C62" s="10">
        <f t="shared" ca="1" si="8"/>
        <v>3</v>
      </c>
      <c r="D62" s="10">
        <f t="shared" ca="1" si="9"/>
        <v>0.45372255113450133</v>
      </c>
      <c r="E62" s="14">
        <f t="shared" ca="1" si="10"/>
        <v>-0.53672900640544163</v>
      </c>
      <c r="G62" s="10">
        <f t="shared" ca="1" si="20"/>
        <v>-0.18911842627279254</v>
      </c>
      <c r="H62" s="14">
        <f t="shared" ca="1" si="3"/>
        <v>-0.46428183974201143</v>
      </c>
      <c r="J62" s="18">
        <f t="shared" si="17"/>
        <v>43</v>
      </c>
      <c r="K62" s="10">
        <f t="shared" ca="1" si="22"/>
        <v>2</v>
      </c>
      <c r="L62" s="10">
        <f t="shared" ca="1" si="22"/>
        <v>1</v>
      </c>
      <c r="M62" s="10">
        <f t="shared" ca="1" si="22"/>
        <v>1</v>
      </c>
      <c r="N62" s="10">
        <f t="shared" ca="1" si="22"/>
        <v>3</v>
      </c>
      <c r="O62" s="10">
        <f t="shared" ca="1" si="23"/>
        <v>4</v>
      </c>
      <c r="P62" s="10">
        <f t="shared" ca="1" si="23"/>
        <v>4</v>
      </c>
      <c r="Q62" s="10">
        <f t="shared" ca="1" si="23"/>
        <v>4</v>
      </c>
      <c r="R62" s="10">
        <f t="shared" ca="1" si="24"/>
        <v>0.94125598486332296</v>
      </c>
      <c r="S62" s="10">
        <f t="shared" ca="1" si="24"/>
        <v>0.71435704192275262</v>
      </c>
      <c r="T62" s="10">
        <f t="shared" ca="1" si="24"/>
        <v>0.76647098611435782</v>
      </c>
      <c r="U62" s="14">
        <f t="shared" ca="1" si="14"/>
        <v>0.78235811994620164</v>
      </c>
      <c r="W62" s="10">
        <f t="shared" ca="1" si="21"/>
        <v>-0.18911842627279254</v>
      </c>
      <c r="X62" s="14">
        <f t="shared" ca="1" si="15"/>
        <v>-9.3321183477186626E-2</v>
      </c>
    </row>
    <row r="63" spans="1:24" x14ac:dyDescent="0.25">
      <c r="A63" s="18">
        <f t="shared" si="16"/>
        <v>44</v>
      </c>
      <c r="B63" s="10">
        <f t="shared" ca="1" si="19"/>
        <v>2</v>
      </c>
      <c r="C63" s="10">
        <f t="shared" ca="1" si="8"/>
        <v>1</v>
      </c>
      <c r="D63" s="10">
        <f t="shared" ca="1" si="9"/>
        <v>0.99649860387769973</v>
      </c>
      <c r="E63" s="14">
        <f t="shared" ca="1" si="10"/>
        <v>-0.77127994237564312</v>
      </c>
      <c r="G63" s="10">
        <f t="shared" ca="1" si="20"/>
        <v>-0.16365848623314128</v>
      </c>
      <c r="H63" s="14">
        <f t="shared" ca="1" si="3"/>
        <v>-0.42510518481611986</v>
      </c>
      <c r="J63" s="18">
        <f t="shared" si="17"/>
        <v>44</v>
      </c>
      <c r="K63" s="10">
        <f t="shared" ca="1" si="22"/>
        <v>2</v>
      </c>
      <c r="L63" s="10">
        <f t="shared" ca="1" si="22"/>
        <v>2</v>
      </c>
      <c r="M63" s="10">
        <f t="shared" ca="1" si="22"/>
        <v>2</v>
      </c>
      <c r="N63" s="10">
        <f t="shared" ca="1" si="22"/>
        <v>0</v>
      </c>
      <c r="O63" s="10">
        <f t="shared" ca="1" si="23"/>
        <v>1</v>
      </c>
      <c r="P63" s="10">
        <f t="shared" ca="1" si="23"/>
        <v>2</v>
      </c>
      <c r="Q63" s="10">
        <f t="shared" ca="1" si="23"/>
        <v>4</v>
      </c>
      <c r="R63" s="10">
        <f t="shared" ca="1" si="24"/>
        <v>1.2037655137226877E-2</v>
      </c>
      <c r="S63" s="10">
        <f t="shared" ca="1" si="24"/>
        <v>0.17413782310784998</v>
      </c>
      <c r="T63" s="10">
        <f t="shared" ca="1" si="24"/>
        <v>0.10913339156715507</v>
      </c>
      <c r="U63" s="14">
        <f t="shared" ca="1" si="14"/>
        <v>-1.3935028389114021</v>
      </c>
      <c r="W63" s="10">
        <f t="shared" ca="1" si="21"/>
        <v>-0.16365848623314128</v>
      </c>
      <c r="X63" s="14">
        <f t="shared" ca="1" si="15"/>
        <v>-8.6403314619230426E-2</v>
      </c>
    </row>
    <row r="64" spans="1:24" x14ac:dyDescent="0.25">
      <c r="A64" s="18">
        <f t="shared" si="16"/>
        <v>45</v>
      </c>
      <c r="B64" s="10">
        <f t="shared" ca="1" si="19"/>
        <v>2</v>
      </c>
      <c r="C64" s="10">
        <f t="shared" ca="1" si="8"/>
        <v>4</v>
      </c>
      <c r="D64" s="10">
        <f t="shared" ca="1" si="9"/>
        <v>0.89813243512970242</v>
      </c>
      <c r="E64" s="14">
        <f t="shared" ca="1" si="10"/>
        <v>0.71722680589558785</v>
      </c>
      <c r="G64" s="10">
        <f t="shared" ca="1" si="20"/>
        <v>-0.1383042079614045</v>
      </c>
      <c r="H64" s="14">
        <f t="shared" ca="1" si="3"/>
        <v>-0.3984529848882401</v>
      </c>
      <c r="J64" s="18">
        <f t="shared" si="17"/>
        <v>45</v>
      </c>
      <c r="K64" s="10">
        <f t="shared" ca="1" si="22"/>
        <v>3</v>
      </c>
      <c r="L64" s="10">
        <f t="shared" ca="1" si="22"/>
        <v>4</v>
      </c>
      <c r="M64" s="10">
        <f t="shared" ca="1" si="22"/>
        <v>1</v>
      </c>
      <c r="N64" s="10">
        <f t="shared" ca="1" si="22"/>
        <v>3</v>
      </c>
      <c r="O64" s="10">
        <f t="shared" ca="1" si="23"/>
        <v>2</v>
      </c>
      <c r="P64" s="10">
        <f t="shared" ca="1" si="23"/>
        <v>2</v>
      </c>
      <c r="Q64" s="10">
        <f t="shared" ca="1" si="23"/>
        <v>1</v>
      </c>
      <c r="R64" s="10">
        <f t="shared" ca="1" si="24"/>
        <v>0.99541150068229989</v>
      </c>
      <c r="S64" s="10">
        <f t="shared" ca="1" si="24"/>
        <v>0.57814055326363123</v>
      </c>
      <c r="T64" s="10">
        <f t="shared" ca="1" si="24"/>
        <v>0.20976394494329276</v>
      </c>
      <c r="U64" s="14">
        <f t="shared" ca="1" si="14"/>
        <v>-0.19188481413578468</v>
      </c>
      <c r="W64" s="10">
        <f t="shared" ca="1" si="21"/>
        <v>-0.1383042079614045</v>
      </c>
      <c r="X64" s="14">
        <f t="shared" ca="1" si="15"/>
        <v>-6.2455276382578494E-2</v>
      </c>
    </row>
    <row r="65" spans="1:24" x14ac:dyDescent="0.25">
      <c r="A65" s="18">
        <f t="shared" si="16"/>
        <v>46</v>
      </c>
      <c r="B65" s="10">
        <f t="shared" ca="1" si="19"/>
        <v>2</v>
      </c>
      <c r="C65" s="10">
        <f t="shared" ca="1" si="8"/>
        <v>2</v>
      </c>
      <c r="D65" s="10">
        <f t="shared" ca="1" si="9"/>
        <v>0.6713174377370551</v>
      </c>
      <c r="E65" s="14">
        <f t="shared" ca="1" si="10"/>
        <v>-0.42510518481611986</v>
      </c>
      <c r="G65" s="10">
        <f t="shared" ca="1" si="20"/>
        <v>-0.11303854064456513</v>
      </c>
      <c r="H65" s="14">
        <f t="shared" ca="1" si="3"/>
        <v>-0.33377061943376846</v>
      </c>
      <c r="J65" s="18">
        <f t="shared" si="17"/>
        <v>46</v>
      </c>
      <c r="K65" s="10">
        <f t="shared" ca="1" si="22"/>
        <v>2</v>
      </c>
      <c r="L65" s="10">
        <f t="shared" ca="1" si="22"/>
        <v>2</v>
      </c>
      <c r="M65" s="10">
        <f t="shared" ca="1" si="22"/>
        <v>0</v>
      </c>
      <c r="N65" s="10">
        <f t="shared" ca="1" si="22"/>
        <v>3</v>
      </c>
      <c r="O65" s="10">
        <f t="shared" ca="1" si="23"/>
        <v>5</v>
      </c>
      <c r="P65" s="10">
        <f t="shared" ca="1" si="23"/>
        <v>2</v>
      </c>
      <c r="Q65" s="10">
        <f t="shared" ca="1" si="23"/>
        <v>5</v>
      </c>
      <c r="R65" s="10">
        <f t="shared" ca="1" si="24"/>
        <v>0.8476391922835691</v>
      </c>
      <c r="S65" s="10">
        <f t="shared" ca="1" si="24"/>
        <v>0.92257170088290208</v>
      </c>
      <c r="T65" s="10">
        <f t="shared" ca="1" si="24"/>
        <v>0.53866392535721119</v>
      </c>
      <c r="U65" s="14">
        <f t="shared" ca="1" si="14"/>
        <v>0.75204751556857385</v>
      </c>
      <c r="W65" s="10">
        <f t="shared" ca="1" si="21"/>
        <v>-0.11303854064456513</v>
      </c>
      <c r="X65" s="14">
        <f t="shared" ca="1" si="15"/>
        <v>-3.5576048831136325E-2</v>
      </c>
    </row>
    <row r="66" spans="1:24" x14ac:dyDescent="0.25">
      <c r="A66" s="18">
        <f t="shared" si="16"/>
        <v>47</v>
      </c>
      <c r="B66" s="10">
        <f t="shared" ca="1" si="19"/>
        <v>1</v>
      </c>
      <c r="C66" s="10">
        <f t="shared" ca="1" si="8"/>
        <v>2</v>
      </c>
      <c r="D66" s="10">
        <f t="shared" ca="1" si="9"/>
        <v>0.86689435850358154</v>
      </c>
      <c r="E66" s="14">
        <f t="shared" ca="1" si="10"/>
        <v>-0.83776551742173189</v>
      </c>
      <c r="G66" s="10">
        <f t="shared" ca="1" si="20"/>
        <v>-8.7844837895871677E-2</v>
      </c>
      <c r="H66" s="14">
        <f t="shared" ca="1" si="3"/>
        <v>-0.32956315462762198</v>
      </c>
      <c r="J66" s="18">
        <f t="shared" si="17"/>
        <v>47</v>
      </c>
      <c r="K66" s="10">
        <f t="shared" ca="1" si="22"/>
        <v>3</v>
      </c>
      <c r="L66" s="10">
        <f t="shared" ca="1" si="22"/>
        <v>2</v>
      </c>
      <c r="M66" s="10">
        <f t="shared" ca="1" si="22"/>
        <v>1</v>
      </c>
      <c r="N66" s="10">
        <f t="shared" ca="1" si="22"/>
        <v>3</v>
      </c>
      <c r="O66" s="10">
        <f t="shared" ca="1" si="23"/>
        <v>1</v>
      </c>
      <c r="P66" s="10">
        <f t="shared" ca="1" si="23"/>
        <v>3</v>
      </c>
      <c r="Q66" s="10">
        <f t="shared" ca="1" si="23"/>
        <v>4</v>
      </c>
      <c r="R66" s="10">
        <f t="shared" ca="1" si="24"/>
        <v>0.18223477000730526</v>
      </c>
      <c r="S66" s="10">
        <f t="shared" ca="1" si="24"/>
        <v>0.59703994236045344</v>
      </c>
      <c r="T66" s="10">
        <f t="shared" ca="1" si="24"/>
        <v>2.3616244945529052E-2</v>
      </c>
      <c r="U66" s="14">
        <f t="shared" ca="1" si="14"/>
        <v>-0.18664381914622813</v>
      </c>
      <c r="W66" s="10">
        <f t="shared" ca="1" si="21"/>
        <v>-8.7844837895871677E-2</v>
      </c>
      <c r="X66" s="14">
        <f t="shared" ca="1" si="15"/>
        <v>-2.1909867523462537E-2</v>
      </c>
    </row>
    <row r="67" spans="1:24" x14ac:dyDescent="0.25">
      <c r="A67" s="18">
        <f t="shared" si="16"/>
        <v>48</v>
      </c>
      <c r="B67" s="10">
        <f t="shared" ca="1" si="19"/>
        <v>1</v>
      </c>
      <c r="C67" s="10">
        <f t="shared" ca="1" si="8"/>
        <v>2</v>
      </c>
      <c r="D67" s="10">
        <f t="shared" ca="1" si="9"/>
        <v>0.99914496840619493</v>
      </c>
      <c r="E67" s="14">
        <f t="shared" ca="1" si="10"/>
        <v>-0.76992238601666196</v>
      </c>
      <c r="G67" s="10">
        <f t="shared" ca="1" si="20"/>
        <v>-6.2706777943213846E-2</v>
      </c>
      <c r="H67" s="14">
        <f t="shared" ca="1" si="3"/>
        <v>-0.26944130696310853</v>
      </c>
      <c r="J67" s="18">
        <f t="shared" si="17"/>
        <v>48</v>
      </c>
      <c r="K67" s="10">
        <f t="shared" ca="1" si="22"/>
        <v>3</v>
      </c>
      <c r="L67" s="10">
        <f t="shared" ca="1" si="22"/>
        <v>1</v>
      </c>
      <c r="M67" s="10">
        <f t="shared" ca="1" si="22"/>
        <v>2</v>
      </c>
      <c r="N67" s="10">
        <f t="shared" ca="1" si="22"/>
        <v>2</v>
      </c>
      <c r="O67" s="10">
        <f t="shared" ca="1" si="23"/>
        <v>4</v>
      </c>
      <c r="P67" s="10">
        <f t="shared" ca="1" si="23"/>
        <v>3</v>
      </c>
      <c r="Q67" s="10">
        <f t="shared" ca="1" si="23"/>
        <v>4</v>
      </c>
      <c r="R67" s="10">
        <f t="shared" ca="1" si="24"/>
        <v>0.10590848264724484</v>
      </c>
      <c r="S67" s="10">
        <f t="shared" ca="1" si="24"/>
        <v>0.14110486916183984</v>
      </c>
      <c r="T67" s="10">
        <f t="shared" ca="1" si="24"/>
        <v>0.29822747690569595</v>
      </c>
      <c r="U67" s="14">
        <f t="shared" ca="1" si="14"/>
        <v>0.27985254566059203</v>
      </c>
      <c r="W67" s="10">
        <f t="shared" ca="1" si="21"/>
        <v>-6.2706777943213846E-2</v>
      </c>
      <c r="X67" s="14">
        <f t="shared" ca="1" si="15"/>
        <v>2.7581789056792979E-2</v>
      </c>
    </row>
    <row r="68" spans="1:24" x14ac:dyDescent="0.25">
      <c r="A68" s="18">
        <f t="shared" si="16"/>
        <v>49</v>
      </c>
      <c r="B68" s="10">
        <f t="shared" ca="1" si="19"/>
        <v>3</v>
      </c>
      <c r="C68" s="10">
        <f t="shared" ca="1" si="8"/>
        <v>5</v>
      </c>
      <c r="D68" s="10">
        <f t="shared" ca="1" si="9"/>
        <v>0.11180362998117732</v>
      </c>
      <c r="E68" s="14">
        <f t="shared" ca="1" si="10"/>
        <v>1.3398269921290558</v>
      </c>
      <c r="G68" s="10">
        <f t="shared" ca="1" si="20"/>
        <v>-3.7608287661255936E-2</v>
      </c>
      <c r="H68" s="14">
        <f t="shared" ca="1" si="3"/>
        <v>-0.2596250563253405</v>
      </c>
      <c r="J68" s="18">
        <f t="shared" si="17"/>
        <v>49</v>
      </c>
      <c r="K68" s="10">
        <f t="shared" ca="1" si="22"/>
        <v>2</v>
      </c>
      <c r="L68" s="10">
        <f t="shared" ca="1" si="22"/>
        <v>3</v>
      </c>
      <c r="M68" s="10">
        <f t="shared" ca="1" si="22"/>
        <v>2</v>
      </c>
      <c r="N68" s="10">
        <f t="shared" ca="1" si="22"/>
        <v>3</v>
      </c>
      <c r="O68" s="10">
        <f t="shared" ca="1" si="23"/>
        <v>5</v>
      </c>
      <c r="P68" s="10">
        <f t="shared" ca="1" si="23"/>
        <v>5</v>
      </c>
      <c r="Q68" s="10">
        <f t="shared" ca="1" si="23"/>
        <v>1</v>
      </c>
      <c r="R68" s="10">
        <f t="shared" ca="1" si="24"/>
        <v>0.30459987563380242</v>
      </c>
      <c r="S68" s="10">
        <f t="shared" ca="1" si="24"/>
        <v>0.78485305368379921</v>
      </c>
      <c r="T68" s="10">
        <f t="shared" ca="1" si="24"/>
        <v>0.43028262441201226</v>
      </c>
      <c r="U68" s="14">
        <f t="shared" ca="1" si="14"/>
        <v>1.0762430979440718</v>
      </c>
      <c r="W68" s="10">
        <f t="shared" ca="1" si="21"/>
        <v>-3.7608287661255936E-2</v>
      </c>
      <c r="X68" s="14">
        <f t="shared" ca="1" si="15"/>
        <v>4.0256545534065012E-2</v>
      </c>
    </row>
    <row r="69" spans="1:24" x14ac:dyDescent="0.25">
      <c r="A69" s="18">
        <f t="shared" si="16"/>
        <v>50</v>
      </c>
      <c r="B69" s="10">
        <f t="shared" ca="1" si="19"/>
        <v>1</v>
      </c>
      <c r="C69" s="10">
        <f t="shared" ca="1" si="8"/>
        <v>2</v>
      </c>
      <c r="D69" s="10">
        <f t="shared" ca="1" si="9"/>
        <v>0.99992775374139808</v>
      </c>
      <c r="E69" s="14">
        <f t="shared" ca="1" si="10"/>
        <v>-0.76952082561253787</v>
      </c>
      <c r="G69" s="10">
        <f t="shared" ca="1" si="20"/>
        <v>-1.2533469508069276E-2</v>
      </c>
      <c r="H69" s="14">
        <f t="shared" ca="1" si="3"/>
        <v>-0.21368738591033129</v>
      </c>
      <c r="J69" s="18">
        <f t="shared" si="17"/>
        <v>50</v>
      </c>
      <c r="K69" s="10">
        <f t="shared" ca="1" si="22"/>
        <v>1</v>
      </c>
      <c r="L69" s="10">
        <f t="shared" ca="1" si="22"/>
        <v>0</v>
      </c>
      <c r="M69" s="10">
        <f t="shared" ca="1" si="22"/>
        <v>1</v>
      </c>
      <c r="N69" s="10">
        <f t="shared" ca="1" si="22"/>
        <v>2</v>
      </c>
      <c r="O69" s="10">
        <f t="shared" ca="1" si="23"/>
        <v>5</v>
      </c>
      <c r="P69" s="10">
        <f t="shared" ca="1" si="23"/>
        <v>3</v>
      </c>
      <c r="Q69" s="10">
        <f t="shared" ca="1" si="23"/>
        <v>3</v>
      </c>
      <c r="R69" s="10">
        <f t="shared" ca="1" si="24"/>
        <v>2.1996240413361123E-3</v>
      </c>
      <c r="S69" s="10">
        <f t="shared" ca="1" si="24"/>
        <v>0.48924197739126274</v>
      </c>
      <c r="T69" s="10">
        <f t="shared" ca="1" si="24"/>
        <v>0.17261062537818928</v>
      </c>
      <c r="U69" s="14">
        <f t="shared" ca="1" si="14"/>
        <v>-0.75929602239452487</v>
      </c>
      <c r="W69" s="10">
        <f t="shared" ca="1" si="21"/>
        <v>-1.2533469508069276E-2</v>
      </c>
      <c r="X69" s="14">
        <f t="shared" ca="1" si="15"/>
        <v>0.10684943903674413</v>
      </c>
    </row>
    <row r="70" spans="1:24" x14ac:dyDescent="0.25">
      <c r="A70" s="18">
        <f t="shared" si="16"/>
        <v>51</v>
      </c>
      <c r="B70" s="10">
        <f t="shared" ca="1" si="19"/>
        <v>2</v>
      </c>
      <c r="C70" s="10">
        <f t="shared" ca="1" si="8"/>
        <v>2</v>
      </c>
      <c r="D70" s="10">
        <f t="shared" ca="1" si="9"/>
        <v>0.28584010572407537</v>
      </c>
      <c r="E70" s="14">
        <f t="shared" ca="1" si="10"/>
        <v>-0.62285088374854913</v>
      </c>
      <c r="G70" s="10">
        <f t="shared" ca="1" si="20"/>
        <v>1.2533469508069276E-2</v>
      </c>
      <c r="H70" s="14">
        <f t="shared" ca="1" si="3"/>
        <v>-0.17323113413780211</v>
      </c>
      <c r="J70" s="18">
        <f t="shared" si="17"/>
        <v>51</v>
      </c>
      <c r="K70" s="10">
        <f t="shared" ca="1" si="22"/>
        <v>2</v>
      </c>
      <c r="L70" s="10">
        <f t="shared" ca="1" si="22"/>
        <v>2</v>
      </c>
      <c r="M70" s="10">
        <f t="shared" ca="1" si="22"/>
        <v>5</v>
      </c>
      <c r="N70" s="10">
        <f t="shared" ca="1" si="22"/>
        <v>1</v>
      </c>
      <c r="O70" s="10">
        <f t="shared" ca="1" si="23"/>
        <v>5</v>
      </c>
      <c r="P70" s="10">
        <f t="shared" ca="1" si="23"/>
        <v>2</v>
      </c>
      <c r="Q70" s="10">
        <f t="shared" ca="1" si="23"/>
        <v>2</v>
      </c>
      <c r="R70" s="10">
        <f t="shared" ca="1" si="24"/>
        <v>0.39522499665673194</v>
      </c>
      <c r="S70" s="10">
        <f t="shared" ca="1" si="24"/>
        <v>0.61369192907120673</v>
      </c>
      <c r="T70" s="10">
        <f t="shared" ca="1" si="24"/>
        <v>0.26614722474965524</v>
      </c>
      <c r="U70" s="14">
        <f t="shared" ca="1" si="14"/>
        <v>0.47525527856849897</v>
      </c>
      <c r="W70" s="10">
        <f t="shared" ca="1" si="21"/>
        <v>1.2533469508069276E-2</v>
      </c>
      <c r="X70" s="14">
        <f t="shared" ca="1" si="15"/>
        <v>0.12403894020314096</v>
      </c>
    </row>
    <row r="71" spans="1:24" x14ac:dyDescent="0.25">
      <c r="A71" s="18">
        <f t="shared" si="16"/>
        <v>52</v>
      </c>
      <c r="B71" s="10">
        <f t="shared" ca="1" si="19"/>
        <v>0</v>
      </c>
      <c r="C71" s="10">
        <f t="shared" ca="1" si="8"/>
        <v>3</v>
      </c>
      <c r="D71" s="10">
        <f t="shared" ca="1" si="9"/>
        <v>3.6839904223626929E-2</v>
      </c>
      <c r="E71" s="14">
        <f t="shared" ca="1" si="10"/>
        <v>-1.2635744679932768</v>
      </c>
      <c r="G71" s="10">
        <f t="shared" ca="1" si="20"/>
        <v>3.7608287661255936E-2</v>
      </c>
      <c r="H71" s="14">
        <f t="shared" ca="1" si="3"/>
        <v>-0.15034500192773304</v>
      </c>
      <c r="J71" s="18">
        <f t="shared" si="17"/>
        <v>52</v>
      </c>
      <c r="K71" s="10">
        <f t="shared" ca="1" si="22"/>
        <v>3</v>
      </c>
      <c r="L71" s="10">
        <f t="shared" ca="1" si="22"/>
        <v>2</v>
      </c>
      <c r="M71" s="10">
        <f t="shared" ca="1" si="22"/>
        <v>2</v>
      </c>
      <c r="N71" s="10">
        <f t="shared" ca="1" si="22"/>
        <v>0</v>
      </c>
      <c r="O71" s="10">
        <f t="shared" ca="1" si="23"/>
        <v>2</v>
      </c>
      <c r="P71" s="10">
        <f t="shared" ca="1" si="23"/>
        <v>3</v>
      </c>
      <c r="Q71" s="10">
        <f t="shared" ca="1" si="23"/>
        <v>5</v>
      </c>
      <c r="R71" s="10">
        <f t="shared" ca="1" si="24"/>
        <v>0.80747665539375257</v>
      </c>
      <c r="S71" s="10">
        <f t="shared" ca="1" si="24"/>
        <v>0.41489277087480259</v>
      </c>
      <c r="T71" s="10">
        <f t="shared" ca="1" si="24"/>
        <v>0.97356745328195249</v>
      </c>
      <c r="U71" s="14">
        <f t="shared" ca="1" si="14"/>
        <v>0.1863299844503529</v>
      </c>
      <c r="W71" s="10">
        <f t="shared" ca="1" si="21"/>
        <v>3.7608287661255936E-2</v>
      </c>
      <c r="X71" s="14">
        <f t="shared" ca="1" si="15"/>
        <v>0.15849102630207121</v>
      </c>
    </row>
    <row r="72" spans="1:24" x14ac:dyDescent="0.25">
      <c r="A72" s="18">
        <f t="shared" si="16"/>
        <v>53</v>
      </c>
      <c r="B72" s="10">
        <f t="shared" ca="1" si="19"/>
        <v>2</v>
      </c>
      <c r="C72" s="10">
        <f t="shared" ca="1" si="8"/>
        <v>2</v>
      </c>
      <c r="D72" s="10">
        <f t="shared" ca="1" si="9"/>
        <v>0.28873384704969951</v>
      </c>
      <c r="E72" s="14">
        <f t="shared" ca="1" si="10"/>
        <v>-0.62136642577023682</v>
      </c>
      <c r="G72" s="10">
        <f t="shared" ca="1" si="20"/>
        <v>6.2706777943213846E-2</v>
      </c>
      <c r="H72" s="14">
        <f t="shared" ca="1" si="3"/>
        <v>-0.13855800086485079</v>
      </c>
      <c r="J72" s="18">
        <f t="shared" si="17"/>
        <v>53</v>
      </c>
      <c r="K72" s="10">
        <f t="shared" ca="1" si="22"/>
        <v>2</v>
      </c>
      <c r="L72" s="10">
        <f t="shared" ca="1" si="22"/>
        <v>1</v>
      </c>
      <c r="M72" s="10">
        <f t="shared" ca="1" si="22"/>
        <v>2</v>
      </c>
      <c r="N72" s="10">
        <f t="shared" ca="1" si="22"/>
        <v>1</v>
      </c>
      <c r="O72" s="10">
        <f t="shared" ca="1" si="23"/>
        <v>4</v>
      </c>
      <c r="P72" s="10">
        <f t="shared" ca="1" si="23"/>
        <v>5</v>
      </c>
      <c r="Q72" s="10">
        <f t="shared" ca="1" si="23"/>
        <v>3</v>
      </c>
      <c r="R72" s="10">
        <f t="shared" ca="1" si="24"/>
        <v>0.32095311416825612</v>
      </c>
      <c r="S72" s="10">
        <f t="shared" ca="1" si="24"/>
        <v>0.35766951138474978</v>
      </c>
      <c r="T72" s="10">
        <f t="shared" ca="1" si="24"/>
        <v>0.22045681087965996</v>
      </c>
      <c r="U72" s="14">
        <f t="shared" ca="1" si="14"/>
        <v>0.10684943903674413</v>
      </c>
      <c r="W72" s="10">
        <f t="shared" ca="1" si="21"/>
        <v>6.2706777943213846E-2</v>
      </c>
      <c r="X72" s="14">
        <f t="shared" ca="1" si="15"/>
        <v>0.1863299844503529</v>
      </c>
    </row>
    <row r="73" spans="1:24" x14ac:dyDescent="0.25">
      <c r="A73" s="18">
        <f t="shared" si="16"/>
        <v>54</v>
      </c>
      <c r="B73" s="10">
        <f t="shared" ca="1" si="19"/>
        <v>3</v>
      </c>
      <c r="C73" s="10">
        <f t="shared" ca="1" si="8"/>
        <v>3</v>
      </c>
      <c r="D73" s="10">
        <f t="shared" ca="1" si="9"/>
        <v>2.774994369909034E-2</v>
      </c>
      <c r="E73" s="14">
        <f t="shared" ca="1" si="10"/>
        <v>0.27073000877471287</v>
      </c>
      <c r="G73" s="10">
        <f t="shared" ca="1" si="20"/>
        <v>8.7844837895871816E-2</v>
      </c>
      <c r="H73" s="14">
        <f t="shared" ca="1" si="3"/>
        <v>-0.11821773739274265</v>
      </c>
      <c r="J73" s="18">
        <f t="shared" si="17"/>
        <v>54</v>
      </c>
      <c r="K73" s="10">
        <f t="shared" ca="1" si="22"/>
        <v>1</v>
      </c>
      <c r="L73" s="10">
        <f t="shared" ca="1" si="22"/>
        <v>2</v>
      </c>
      <c r="M73" s="10">
        <f t="shared" ca="1" si="22"/>
        <v>0</v>
      </c>
      <c r="N73" s="10">
        <f t="shared" ca="1" si="22"/>
        <v>1</v>
      </c>
      <c r="O73" s="10">
        <f t="shared" ca="1" si="23"/>
        <v>2</v>
      </c>
      <c r="P73" s="10">
        <f t="shared" ca="1" si="23"/>
        <v>2</v>
      </c>
      <c r="Q73" s="10">
        <f t="shared" ca="1" si="23"/>
        <v>1</v>
      </c>
      <c r="R73" s="10">
        <f t="shared" ca="1" si="24"/>
        <v>0.15484957477359163</v>
      </c>
      <c r="S73" s="10">
        <f t="shared" ca="1" si="24"/>
        <v>4.8189730176899093E-2</v>
      </c>
      <c r="T73" s="10">
        <f t="shared" ca="1" si="24"/>
        <v>0.29348933797494436</v>
      </c>
      <c r="U73" s="14">
        <f t="shared" ca="1" si="14"/>
        <v>-2.4105874070741011</v>
      </c>
      <c r="W73" s="10">
        <f t="shared" ca="1" si="21"/>
        <v>8.7844837895871816E-2</v>
      </c>
      <c r="X73" s="14">
        <f t="shared" ca="1" si="15"/>
        <v>0.1867961092048615</v>
      </c>
    </row>
    <row r="74" spans="1:24" x14ac:dyDescent="0.25">
      <c r="A74" s="18">
        <f t="shared" si="16"/>
        <v>55</v>
      </c>
      <c r="B74" s="10">
        <f t="shared" ca="1" si="19"/>
        <v>4</v>
      </c>
      <c r="C74" s="10">
        <f t="shared" ca="1" si="8"/>
        <v>4</v>
      </c>
      <c r="D74" s="10">
        <f t="shared" ca="1" si="9"/>
        <v>0.55084315963249375</v>
      </c>
      <c r="E74" s="14">
        <f t="shared" ca="1" si="10"/>
        <v>1.5650495186950057</v>
      </c>
      <c r="G74" s="10">
        <f t="shared" ca="1" si="20"/>
        <v>0.11303854064456527</v>
      </c>
      <c r="H74" s="14">
        <f t="shared" ca="1" si="3"/>
        <v>-8.4973875019067308E-2</v>
      </c>
      <c r="J74" s="18">
        <f t="shared" si="17"/>
        <v>55</v>
      </c>
      <c r="K74" s="10">
        <f t="shared" ca="1" si="22"/>
        <v>2</v>
      </c>
      <c r="L74" s="10">
        <f t="shared" ca="1" si="22"/>
        <v>4</v>
      </c>
      <c r="M74" s="10">
        <f t="shared" ca="1" si="22"/>
        <v>3</v>
      </c>
      <c r="N74" s="10">
        <f t="shared" ca="1" si="22"/>
        <v>2</v>
      </c>
      <c r="O74" s="10">
        <f t="shared" ca="1" si="23"/>
        <v>2</v>
      </c>
      <c r="P74" s="10">
        <f t="shared" ca="1" si="23"/>
        <v>2</v>
      </c>
      <c r="Q74" s="10">
        <f t="shared" ca="1" si="23"/>
        <v>2</v>
      </c>
      <c r="R74" s="10">
        <f t="shared" ca="1" si="24"/>
        <v>0.58015350287600842</v>
      </c>
      <c r="S74" s="10">
        <f t="shared" ca="1" si="24"/>
        <v>0.45812128219562265</v>
      </c>
      <c r="T74" s="10">
        <f t="shared" ca="1" si="24"/>
        <v>0.13901143734551391</v>
      </c>
      <c r="U74" s="14">
        <f t="shared" ca="1" si="14"/>
        <v>-8.6403314619230426E-2</v>
      </c>
      <c r="W74" s="10">
        <f t="shared" ca="1" si="21"/>
        <v>0.11303854064456527</v>
      </c>
      <c r="X74" s="14">
        <f t="shared" ca="1" si="15"/>
        <v>0.20448166247490623</v>
      </c>
    </row>
    <row r="75" spans="1:24" x14ac:dyDescent="0.25">
      <c r="A75" s="18">
        <f t="shared" si="16"/>
        <v>56</v>
      </c>
      <c r="B75" s="10">
        <f t="shared" ca="1" si="19"/>
        <v>1</v>
      </c>
      <c r="C75" s="10">
        <f t="shared" ca="1" si="8"/>
        <v>3</v>
      </c>
      <c r="D75" s="10">
        <f t="shared" ca="1" si="9"/>
        <v>0.50949882094786592</v>
      </c>
      <c r="E75" s="14">
        <f t="shared" ca="1" si="10"/>
        <v>-0.50811638371115542</v>
      </c>
      <c r="G75" s="10">
        <f t="shared" ca="1" si="20"/>
        <v>0.13830420796140466</v>
      </c>
      <c r="H75" s="14">
        <f t="shared" ca="1" si="3"/>
        <v>-7.6744176833257668E-2</v>
      </c>
      <c r="J75" s="18">
        <f t="shared" si="17"/>
        <v>56</v>
      </c>
      <c r="K75" s="10">
        <f t="shared" ca="1" si="22"/>
        <v>4</v>
      </c>
      <c r="L75" s="10">
        <f t="shared" ca="1" si="22"/>
        <v>2</v>
      </c>
      <c r="M75" s="10">
        <f t="shared" ca="1" si="22"/>
        <v>1</v>
      </c>
      <c r="N75" s="10">
        <f t="shared" ca="1" si="22"/>
        <v>2</v>
      </c>
      <c r="O75" s="10">
        <f t="shared" ca="1" si="23"/>
        <v>2</v>
      </c>
      <c r="P75" s="10">
        <f t="shared" ca="1" si="23"/>
        <v>1</v>
      </c>
      <c r="Q75" s="10">
        <f t="shared" ca="1" si="23"/>
        <v>4</v>
      </c>
      <c r="R75" s="10">
        <f t="shared" ca="1" si="24"/>
        <v>0.63395306409565977</v>
      </c>
      <c r="S75" s="10">
        <f t="shared" ca="1" si="24"/>
        <v>0.65482214875725175</v>
      </c>
      <c r="T75" s="10">
        <f t="shared" ca="1" si="24"/>
        <v>0.43672714100310706</v>
      </c>
      <c r="U75" s="14">
        <f t="shared" ca="1" si="14"/>
        <v>-0.20736382652411123</v>
      </c>
      <c r="W75" s="10">
        <f t="shared" ca="1" si="21"/>
        <v>0.13830420796140466</v>
      </c>
      <c r="X75" s="14">
        <f t="shared" ca="1" si="15"/>
        <v>0.23731792341426289</v>
      </c>
    </row>
    <row r="76" spans="1:24" x14ac:dyDescent="0.25">
      <c r="A76" s="18">
        <f t="shared" si="16"/>
        <v>57</v>
      </c>
      <c r="B76" s="10">
        <f t="shared" ca="1" si="19"/>
        <v>1</v>
      </c>
      <c r="C76" s="10">
        <f t="shared" ca="1" si="8"/>
        <v>5</v>
      </c>
      <c r="D76" s="10">
        <f t="shared" ca="1" si="9"/>
        <v>0.70234370272855629</v>
      </c>
      <c r="E76" s="14">
        <f t="shared" ca="1" si="10"/>
        <v>0.61678930538270327</v>
      </c>
      <c r="G76" s="10">
        <f t="shared" ca="1" si="20"/>
        <v>0.16365848623314114</v>
      </c>
      <c r="H76" s="14">
        <f t="shared" ca="1" si="3"/>
        <v>-6.4479262477620689E-2</v>
      </c>
      <c r="J76" s="18">
        <f t="shared" si="17"/>
        <v>57</v>
      </c>
      <c r="K76" s="10">
        <f t="shared" ca="1" si="22"/>
        <v>1</v>
      </c>
      <c r="L76" s="10">
        <f t="shared" ca="1" si="22"/>
        <v>1</v>
      </c>
      <c r="M76" s="10">
        <f t="shared" ca="1" si="22"/>
        <v>2</v>
      </c>
      <c r="N76" s="10">
        <f t="shared" ca="1" si="22"/>
        <v>2</v>
      </c>
      <c r="O76" s="10">
        <f t="shared" ca="1" si="23"/>
        <v>3</v>
      </c>
      <c r="P76" s="10">
        <f t="shared" ca="1" si="23"/>
        <v>1</v>
      </c>
      <c r="Q76" s="10">
        <f t="shared" ca="1" si="23"/>
        <v>5</v>
      </c>
      <c r="R76" s="10">
        <f t="shared" ca="1" si="24"/>
        <v>0.84275252096619524</v>
      </c>
      <c r="S76" s="10">
        <f t="shared" ca="1" si="24"/>
        <v>0.54318814217591294</v>
      </c>
      <c r="T76" s="10">
        <f t="shared" ca="1" si="24"/>
        <v>0.43462215040428986</v>
      </c>
      <c r="U76" s="14">
        <f t="shared" ca="1" si="14"/>
        <v>-0.44965213661238745</v>
      </c>
      <c r="W76" s="10">
        <f t="shared" ca="1" si="21"/>
        <v>0.16365848623314114</v>
      </c>
      <c r="X76" s="14">
        <f t="shared" ca="1" si="15"/>
        <v>0.24160885400929485</v>
      </c>
    </row>
    <row r="77" spans="1:24" x14ac:dyDescent="0.25">
      <c r="A77" s="18">
        <f t="shared" si="16"/>
        <v>58</v>
      </c>
      <c r="B77" s="10">
        <f t="shared" ca="1" si="19"/>
        <v>3</v>
      </c>
      <c r="C77" s="10">
        <f t="shared" ca="1" si="8"/>
        <v>3</v>
      </c>
      <c r="D77" s="10">
        <f t="shared" ca="1" si="9"/>
        <v>7.7401421862658082E-2</v>
      </c>
      <c r="E77" s="14">
        <f t="shared" ca="1" si="10"/>
        <v>0.29620067964713725</v>
      </c>
      <c r="G77" s="10">
        <f t="shared" ca="1" si="20"/>
        <v>0.18911842627279243</v>
      </c>
      <c r="H77" s="14">
        <f t="shared" ca="1" si="3"/>
        <v>-9.578981813900626E-3</v>
      </c>
      <c r="J77" s="18">
        <f t="shared" si="17"/>
        <v>58</v>
      </c>
      <c r="K77" s="10">
        <f t="shared" ca="1" si="22"/>
        <v>1</v>
      </c>
      <c r="L77" s="10">
        <f t="shared" ca="1" si="22"/>
        <v>1</v>
      </c>
      <c r="M77" s="10">
        <f t="shared" ca="1" si="22"/>
        <v>0</v>
      </c>
      <c r="N77" s="10">
        <f t="shared" ca="1" si="22"/>
        <v>2</v>
      </c>
      <c r="O77" s="10">
        <f t="shared" ca="1" si="23"/>
        <v>3</v>
      </c>
      <c r="P77" s="10">
        <f t="shared" ca="1" si="23"/>
        <v>3</v>
      </c>
      <c r="Q77" s="10">
        <f t="shared" ca="1" si="23"/>
        <v>4</v>
      </c>
      <c r="R77" s="10">
        <f t="shared" ca="1" si="24"/>
        <v>0.6981001280599255</v>
      </c>
      <c r="S77" s="10">
        <f t="shared" ca="1" si="24"/>
        <v>0.12732474504384372</v>
      </c>
      <c r="T77" s="10">
        <f t="shared" ca="1" si="24"/>
        <v>0.29016995759354325</v>
      </c>
      <c r="U77" s="14">
        <f t="shared" ca="1" si="14"/>
        <v>-0.90613988294048453</v>
      </c>
      <c r="W77" s="10">
        <f t="shared" ca="1" si="21"/>
        <v>0.18911842627279243</v>
      </c>
      <c r="X77" s="14">
        <f t="shared" ca="1" si="15"/>
        <v>0.27985254566059203</v>
      </c>
    </row>
    <row r="78" spans="1:24" x14ac:dyDescent="0.25">
      <c r="A78" s="18">
        <f t="shared" si="16"/>
        <v>59</v>
      </c>
      <c r="B78" s="10">
        <f t="shared" ca="1" si="19"/>
        <v>0</v>
      </c>
      <c r="C78" s="10">
        <f t="shared" ca="1" si="8"/>
        <v>1</v>
      </c>
      <c r="D78" s="10">
        <f t="shared" ca="1" si="9"/>
        <v>0.39194701383322905</v>
      </c>
      <c r="E78" s="14">
        <f t="shared" ca="1" si="10"/>
        <v>-2.1073867165129401</v>
      </c>
      <c r="G78" s="10">
        <f t="shared" ca="1" si="20"/>
        <v>0.21470156800174439</v>
      </c>
      <c r="H78" s="14">
        <f t="shared" ca="1" si="3"/>
        <v>7.0687066482017141E-2</v>
      </c>
      <c r="J78" s="18">
        <f t="shared" si="17"/>
        <v>59</v>
      </c>
      <c r="K78" s="10">
        <f t="shared" ca="1" si="22"/>
        <v>2</v>
      </c>
      <c r="L78" s="10">
        <f t="shared" ca="1" si="22"/>
        <v>1</v>
      </c>
      <c r="M78" s="10">
        <f t="shared" ca="1" si="22"/>
        <v>1</v>
      </c>
      <c r="N78" s="10">
        <f t="shared" ca="1" si="22"/>
        <v>3</v>
      </c>
      <c r="O78" s="10">
        <f t="shared" ca="1" si="23"/>
        <v>4</v>
      </c>
      <c r="P78" s="10">
        <f t="shared" ca="1" si="23"/>
        <v>5</v>
      </c>
      <c r="Q78" s="10">
        <f t="shared" ca="1" si="23"/>
        <v>3</v>
      </c>
      <c r="R78" s="10">
        <f t="shared" ca="1" si="24"/>
        <v>0.13563206284830154</v>
      </c>
      <c r="S78" s="10">
        <f t="shared" ca="1" si="24"/>
        <v>0.39325397778248605</v>
      </c>
      <c r="T78" s="10">
        <f t="shared" ca="1" si="24"/>
        <v>0.38704949566911351</v>
      </c>
      <c r="U78" s="14">
        <f t="shared" ca="1" si="14"/>
        <v>0.37910226374533562</v>
      </c>
      <c r="W78" s="10">
        <f t="shared" ca="1" si="21"/>
        <v>0.21470156800174439</v>
      </c>
      <c r="X78" s="14">
        <f t="shared" ca="1" si="15"/>
        <v>0.28914242031108417</v>
      </c>
    </row>
    <row r="79" spans="1:24" x14ac:dyDescent="0.25">
      <c r="A79" s="18">
        <f t="shared" si="16"/>
        <v>60</v>
      </c>
      <c r="B79" s="10">
        <f t="shared" ca="1" si="19"/>
        <v>1</v>
      </c>
      <c r="C79" s="10">
        <f t="shared" ca="1" si="8"/>
        <v>5</v>
      </c>
      <c r="D79" s="10">
        <f t="shared" ca="1" si="9"/>
        <v>0.60125072631580856</v>
      </c>
      <c r="E79" s="14">
        <f t="shared" ca="1" si="10"/>
        <v>0.5649297027090362</v>
      </c>
      <c r="G79" s="10">
        <f t="shared" ca="1" si="20"/>
        <v>0.2404260311423079</v>
      </c>
      <c r="H79" s="14">
        <f t="shared" ca="1" si="3"/>
        <v>0.13692847497689958</v>
      </c>
      <c r="J79" s="18">
        <f t="shared" si="17"/>
        <v>60</v>
      </c>
      <c r="K79" s="10">
        <f t="shared" ca="1" si="22"/>
        <v>1</v>
      </c>
      <c r="L79" s="10">
        <f t="shared" ca="1" si="22"/>
        <v>3</v>
      </c>
      <c r="M79" s="10">
        <f t="shared" ca="1" si="22"/>
        <v>2</v>
      </c>
      <c r="N79" s="10">
        <f t="shared" ca="1" si="22"/>
        <v>3</v>
      </c>
      <c r="O79" s="10">
        <f t="shared" ca="1" si="23"/>
        <v>5</v>
      </c>
      <c r="P79" s="10">
        <f t="shared" ca="1" si="23"/>
        <v>5</v>
      </c>
      <c r="Q79" s="10">
        <f t="shared" ca="1" si="23"/>
        <v>2</v>
      </c>
      <c r="R79" s="10">
        <f t="shared" ca="1" si="24"/>
        <v>0.24466608383429733</v>
      </c>
      <c r="S79" s="10">
        <f t="shared" ca="1" si="24"/>
        <v>0.51739297498545311</v>
      </c>
      <c r="T79" s="10">
        <f t="shared" ca="1" si="24"/>
        <v>0.4167103546422779</v>
      </c>
      <c r="U79" s="14">
        <f t="shared" ca="1" si="14"/>
        <v>0.98495289982266898</v>
      </c>
      <c r="W79" s="10">
        <f t="shared" ca="1" si="21"/>
        <v>0.2404260311423079</v>
      </c>
      <c r="X79" s="14">
        <f t="shared" ca="1" si="15"/>
        <v>0.28960592118559175</v>
      </c>
    </row>
    <row r="80" spans="1:24" x14ac:dyDescent="0.25">
      <c r="A80" s="18">
        <f t="shared" si="16"/>
        <v>61</v>
      </c>
      <c r="B80" s="10">
        <f t="shared" ca="1" si="19"/>
        <v>2</v>
      </c>
      <c r="C80" s="10">
        <f t="shared" ca="1" si="8"/>
        <v>5</v>
      </c>
      <c r="D80" s="10">
        <f t="shared" ca="1" si="9"/>
        <v>0.83925510106572476</v>
      </c>
      <c r="E80" s="14">
        <f t="shared" ca="1" si="10"/>
        <v>1.2000125468491012</v>
      </c>
      <c r="G80" s="10">
        <f t="shared" ca="1" si="20"/>
        <v>0.26631061320409499</v>
      </c>
      <c r="H80" s="14">
        <f t="shared" ca="1" si="3"/>
        <v>0.17661789173476022</v>
      </c>
      <c r="J80" s="18">
        <f t="shared" si="17"/>
        <v>61</v>
      </c>
      <c r="K80" s="10">
        <f t="shared" ca="1" si="22"/>
        <v>1</v>
      </c>
      <c r="L80" s="10">
        <f t="shared" ca="1" si="22"/>
        <v>1</v>
      </c>
      <c r="M80" s="10">
        <f t="shared" ca="1" si="22"/>
        <v>3</v>
      </c>
      <c r="N80" s="10">
        <f t="shared" ca="1" si="22"/>
        <v>1</v>
      </c>
      <c r="O80" s="10">
        <f t="shared" ca="1" si="23"/>
        <v>4</v>
      </c>
      <c r="P80" s="10">
        <f t="shared" ca="1" si="23"/>
        <v>1</v>
      </c>
      <c r="Q80" s="10">
        <f t="shared" ca="1" si="23"/>
        <v>5</v>
      </c>
      <c r="R80" s="10">
        <f t="shared" ca="1" si="24"/>
        <v>0.30811298041648505</v>
      </c>
      <c r="S80" s="10">
        <f t="shared" ca="1" si="24"/>
        <v>4.1911941217504411E-2</v>
      </c>
      <c r="T80" s="10">
        <f t="shared" ca="1" si="24"/>
        <v>0.3005536433238063</v>
      </c>
      <c r="U80" s="14">
        <f t="shared" ca="1" si="14"/>
        <v>-0.49516368130416577</v>
      </c>
      <c r="W80" s="10">
        <f t="shared" ca="1" si="21"/>
        <v>0.26631061320409499</v>
      </c>
      <c r="X80" s="14">
        <f t="shared" ca="1" si="15"/>
        <v>0.3209034282052351</v>
      </c>
    </row>
    <row r="81" spans="1:24" x14ac:dyDescent="0.25">
      <c r="A81" s="18">
        <f t="shared" si="16"/>
        <v>62</v>
      </c>
      <c r="B81" s="10">
        <f t="shared" ca="1" si="19"/>
        <v>4</v>
      </c>
      <c r="C81" s="10">
        <f t="shared" ca="1" si="8"/>
        <v>4</v>
      </c>
      <c r="D81" s="10">
        <f t="shared" ca="1" si="9"/>
        <v>0.586572933765941</v>
      </c>
      <c r="E81" s="14">
        <f t="shared" ca="1" si="10"/>
        <v>1.58337850608791</v>
      </c>
      <c r="G81" s="10">
        <f t="shared" ca="1" si="20"/>
        <v>0.29237489622680418</v>
      </c>
      <c r="H81" s="14">
        <f t="shared" ca="1" si="3"/>
        <v>0.20154908651324613</v>
      </c>
      <c r="J81" s="18">
        <f t="shared" si="17"/>
        <v>62</v>
      </c>
      <c r="K81" s="10">
        <f t="shared" ca="1" si="22"/>
        <v>3</v>
      </c>
      <c r="L81" s="10">
        <f t="shared" ca="1" si="22"/>
        <v>4</v>
      </c>
      <c r="M81" s="10">
        <f t="shared" ca="1" si="22"/>
        <v>7</v>
      </c>
      <c r="N81" s="10">
        <f t="shared" ca="1" si="22"/>
        <v>1</v>
      </c>
      <c r="O81" s="10">
        <f t="shared" ca="1" si="23"/>
        <v>4</v>
      </c>
      <c r="P81" s="10">
        <f t="shared" ca="1" si="23"/>
        <v>4</v>
      </c>
      <c r="Q81" s="10">
        <f t="shared" ca="1" si="23"/>
        <v>4</v>
      </c>
      <c r="R81" s="10">
        <f t="shared" ca="1" si="24"/>
        <v>7.8412351602986097E-2</v>
      </c>
      <c r="S81" s="10">
        <f t="shared" ca="1" si="24"/>
        <v>0.54821887541399228</v>
      </c>
      <c r="T81" s="10">
        <f t="shared" ca="1" si="24"/>
        <v>0.70107876254344037</v>
      </c>
      <c r="U81" s="14">
        <f t="shared" ca="1" si="14"/>
        <v>2.6312688741543679</v>
      </c>
      <c r="W81" s="10">
        <f t="shared" ca="1" si="21"/>
        <v>0.29237489622680418</v>
      </c>
      <c r="X81" s="14">
        <f t="shared" ca="1" si="15"/>
        <v>0.33013411986715663</v>
      </c>
    </row>
    <row r="82" spans="1:24" x14ac:dyDescent="0.25">
      <c r="A82" s="18">
        <f t="shared" si="16"/>
        <v>63</v>
      </c>
      <c r="B82" s="10">
        <f t="shared" ca="1" si="19"/>
        <v>2</v>
      </c>
      <c r="C82" s="10">
        <f t="shared" ca="1" si="8"/>
        <v>1</v>
      </c>
      <c r="D82" s="10">
        <f t="shared" ca="1" si="9"/>
        <v>0.923315815116175</v>
      </c>
      <c r="E82" s="14">
        <f t="shared" ca="1" si="10"/>
        <v>-0.8088219208829156</v>
      </c>
      <c r="G82" s="10">
        <f t="shared" ca="1" si="20"/>
        <v>0.3186393639643752</v>
      </c>
      <c r="H82" s="14">
        <f t="shared" ca="1" si="3"/>
        <v>0.23559537432968355</v>
      </c>
      <c r="J82" s="18">
        <f t="shared" si="17"/>
        <v>63</v>
      </c>
      <c r="K82" s="10">
        <f t="shared" ca="1" si="22"/>
        <v>2</v>
      </c>
      <c r="L82" s="10">
        <f t="shared" ca="1" si="22"/>
        <v>2</v>
      </c>
      <c r="M82" s="10">
        <f t="shared" ca="1" si="22"/>
        <v>1</v>
      </c>
      <c r="N82" s="10">
        <f t="shared" ca="1" si="22"/>
        <v>1</v>
      </c>
      <c r="O82" s="10">
        <f t="shared" ca="1" si="23"/>
        <v>2</v>
      </c>
      <c r="P82" s="10">
        <f t="shared" ca="1" si="23"/>
        <v>4</v>
      </c>
      <c r="Q82" s="10">
        <f t="shared" ca="1" si="23"/>
        <v>4</v>
      </c>
      <c r="R82" s="10">
        <f t="shared" ca="1" si="24"/>
        <v>0.64909492494374355</v>
      </c>
      <c r="S82" s="10">
        <f t="shared" ca="1" si="24"/>
        <v>0.81804193264883729</v>
      </c>
      <c r="T82" s="10">
        <f t="shared" ca="1" si="24"/>
        <v>0.52840014419349557</v>
      </c>
      <c r="U82" s="14">
        <f t="shared" ca="1" si="14"/>
        <v>-0.13506481029384451</v>
      </c>
      <c r="W82" s="10">
        <f t="shared" ca="1" si="21"/>
        <v>0.3186393639643752</v>
      </c>
      <c r="X82" s="14">
        <f t="shared" ca="1" si="15"/>
        <v>0.34048325903662102</v>
      </c>
    </row>
    <row r="83" spans="1:24" x14ac:dyDescent="0.25">
      <c r="A83" s="18">
        <f t="shared" si="16"/>
        <v>64</v>
      </c>
      <c r="B83" s="10">
        <f t="shared" ca="1" si="19"/>
        <v>1</v>
      </c>
      <c r="C83" s="10">
        <f t="shared" ca="1" si="8"/>
        <v>5</v>
      </c>
      <c r="D83" s="10">
        <f t="shared" ca="1" si="9"/>
        <v>0.81275587391962723</v>
      </c>
      <c r="E83" s="14">
        <f t="shared" ca="1" si="10"/>
        <v>0.67342955410708283</v>
      </c>
      <c r="G83" s="10">
        <f t="shared" ca="1" si="20"/>
        <v>0.34512553147047242</v>
      </c>
      <c r="H83" s="14">
        <f t="shared" ca="1" si="3"/>
        <v>0.26824346393967213</v>
      </c>
      <c r="J83" s="18">
        <f t="shared" si="17"/>
        <v>64</v>
      </c>
      <c r="K83" s="10">
        <f t="shared" ca="1" si="22"/>
        <v>3</v>
      </c>
      <c r="L83" s="10">
        <f t="shared" ca="1" si="22"/>
        <v>3</v>
      </c>
      <c r="M83" s="10">
        <f t="shared" ca="1" si="22"/>
        <v>0</v>
      </c>
      <c r="N83" s="10">
        <f t="shared" ca="1" si="22"/>
        <v>3</v>
      </c>
      <c r="O83" s="10">
        <f t="shared" ca="1" si="23"/>
        <v>1</v>
      </c>
      <c r="P83" s="10">
        <f t="shared" ca="1" si="23"/>
        <v>3</v>
      </c>
      <c r="Q83" s="10">
        <f t="shared" ca="1" si="23"/>
        <v>5</v>
      </c>
      <c r="R83" s="10">
        <f t="shared" ca="1" si="24"/>
        <v>0.55737360148760595</v>
      </c>
      <c r="S83" s="10">
        <f t="shared" ca="1" si="24"/>
        <v>0.15488100907388735</v>
      </c>
      <c r="T83" s="10">
        <f t="shared" ca="1" si="24"/>
        <v>0.37970459883140262</v>
      </c>
      <c r="U83" s="14">
        <f t="shared" ca="1" si="14"/>
        <v>0.15849102630207121</v>
      </c>
      <c r="W83" s="10">
        <f t="shared" ca="1" si="21"/>
        <v>0.34512553147047242</v>
      </c>
      <c r="X83" s="14">
        <f t="shared" ca="1" si="15"/>
        <v>0.37910226374533562</v>
      </c>
    </row>
    <row r="84" spans="1:24" x14ac:dyDescent="0.25">
      <c r="A84" s="18">
        <f t="shared" si="16"/>
        <v>65</v>
      </c>
      <c r="B84" s="10">
        <f t="shared" ref="B84:B119" ca="1" si="25">_xlfn.BINOM.INV($B$17,$B$16,RAND())</f>
        <v>0</v>
      </c>
      <c r="C84" s="10">
        <f t="shared" ca="1" si="8"/>
        <v>2</v>
      </c>
      <c r="D84" s="10">
        <f t="shared" ca="1" si="9"/>
        <v>2.3379262499709341E-2</v>
      </c>
      <c r="E84" s="14">
        <f t="shared" ca="1" si="10"/>
        <v>-1.7834688075428107</v>
      </c>
      <c r="G84" s="10">
        <f t="shared" ref="G84:G119" ca="1" si="26">_xlfn.NORM.S.INV((ROW()-ROW($G$19)-0.5)/$B$7)</f>
        <v>0.3718560893850747</v>
      </c>
      <c r="H84" s="14">
        <f t="shared" ref="H84:H119" ca="1" si="27">SMALL($E$20:$E$119,ROW()-ROW($H$19))</f>
        <v>0.27073000877471287</v>
      </c>
      <c r="J84" s="18">
        <f t="shared" si="17"/>
        <v>65</v>
      </c>
      <c r="K84" s="10">
        <f t="shared" ca="1" si="22"/>
        <v>2</v>
      </c>
      <c r="L84" s="10">
        <f t="shared" ca="1" si="22"/>
        <v>2</v>
      </c>
      <c r="M84" s="10">
        <f t="shared" ca="1" si="22"/>
        <v>3</v>
      </c>
      <c r="N84" s="10">
        <f t="shared" ca="1" si="22"/>
        <v>3</v>
      </c>
      <c r="O84" s="10">
        <f t="shared" ca="1" si="23"/>
        <v>2</v>
      </c>
      <c r="P84" s="10">
        <f t="shared" ca="1" si="23"/>
        <v>4</v>
      </c>
      <c r="Q84" s="10">
        <f t="shared" ca="1" si="23"/>
        <v>5</v>
      </c>
      <c r="R84" s="10">
        <f t="shared" ca="1" si="24"/>
        <v>0.85360943843228987</v>
      </c>
      <c r="S84" s="10">
        <f t="shared" ca="1" si="24"/>
        <v>0.75477410940422607</v>
      </c>
      <c r="T84" s="10">
        <f t="shared" ca="1" si="24"/>
        <v>0.40325996746953041</v>
      </c>
      <c r="U84" s="14">
        <f t="shared" ca="1" si="14"/>
        <v>1.207946425537145</v>
      </c>
      <c r="W84" s="10">
        <f t="shared" ref="W84:W119" ca="1" si="28">_xlfn.NORM.S.INV((ROW()-ROW($W$19)-0.5)/$K$7)</f>
        <v>0.3718560893850747</v>
      </c>
      <c r="X84" s="14">
        <f t="shared" ca="1" si="15"/>
        <v>0.38936381934827841</v>
      </c>
    </row>
    <row r="85" spans="1:24" x14ac:dyDescent="0.25">
      <c r="A85" s="18">
        <f t="shared" si="16"/>
        <v>66</v>
      </c>
      <c r="B85" s="10">
        <f t="shared" ca="1" si="25"/>
        <v>2</v>
      </c>
      <c r="C85" s="10">
        <f t="shared" ref="C85:C119" ca="1" si="29">RANDBETWEEN($C$16,$C$17)</f>
        <v>1</v>
      </c>
      <c r="D85" s="10">
        <f t="shared" ref="D85:D119" ca="1" si="30">RAND()</f>
        <v>0.16135849236388244</v>
      </c>
      <c r="E85" s="14">
        <f t="shared" ref="E85:E119" ca="1" si="31">(SUM(B85:D85)-$B$4)/$B$6</f>
        <v>-1.1996977800612221</v>
      </c>
      <c r="G85" s="10">
        <f t="shared" ca="1" si="26"/>
        <v>0.39885506564233691</v>
      </c>
      <c r="H85" s="14">
        <f t="shared" ca="1" si="27"/>
        <v>0.29620067964713725</v>
      </c>
      <c r="J85" s="18">
        <f t="shared" si="17"/>
        <v>66</v>
      </c>
      <c r="K85" s="10">
        <f t="shared" ref="K85:N119" ca="1" si="32">_xlfn.BINOM.INV($K$17,$K$16,RAND())</f>
        <v>1</v>
      </c>
      <c r="L85" s="10">
        <f t="shared" ca="1" si="32"/>
        <v>2</v>
      </c>
      <c r="M85" s="10">
        <f t="shared" ca="1" si="32"/>
        <v>2</v>
      </c>
      <c r="N85" s="10">
        <f t="shared" ca="1" si="32"/>
        <v>1</v>
      </c>
      <c r="O85" s="10">
        <f t="shared" ref="O85:Q119" ca="1" si="33">RANDBETWEEN($O$16,$O$17)</f>
        <v>2</v>
      </c>
      <c r="P85" s="10">
        <f t="shared" ca="1" si="33"/>
        <v>1</v>
      </c>
      <c r="Q85" s="10">
        <f t="shared" ca="1" si="33"/>
        <v>2</v>
      </c>
      <c r="R85" s="10">
        <f t="shared" ref="R85:T119" ca="1" si="34">RAND()</f>
        <v>0.97698361940522993</v>
      </c>
      <c r="S85" s="10">
        <f t="shared" ca="1" si="34"/>
        <v>0.28174310315036732</v>
      </c>
      <c r="T85" s="10">
        <f t="shared" ca="1" si="34"/>
        <v>0.87523906878806568</v>
      </c>
      <c r="U85" s="14">
        <f t="shared" ref="U85:U119" ca="1" si="35">(SUM(K85:T85)-$K$4)/$K$6</f>
        <v>-1.4367007986482652</v>
      </c>
      <c r="W85" s="10">
        <f t="shared" ca="1" si="28"/>
        <v>0.39885506564233691</v>
      </c>
      <c r="X85" s="14">
        <f t="shared" ref="X85:X119" ca="1" si="36">SMALL($U$20:$U$119,ROW()-ROW($X$19))</f>
        <v>0.38972552083479978</v>
      </c>
    </row>
    <row r="86" spans="1:24" x14ac:dyDescent="0.25">
      <c r="A86" s="18">
        <f t="shared" ref="A86:A119" si="37">A85+1</f>
        <v>67</v>
      </c>
      <c r="B86" s="10">
        <f t="shared" ca="1" si="25"/>
        <v>3</v>
      </c>
      <c r="C86" s="10">
        <f t="shared" ca="1" si="29"/>
        <v>2</v>
      </c>
      <c r="D86" s="10">
        <f t="shared" ca="1" si="30"/>
        <v>0.37430677782513455</v>
      </c>
      <c r="E86" s="14">
        <f t="shared" ca="1" si="31"/>
        <v>-6.4479262477620689E-2</v>
      </c>
      <c r="G86" s="10">
        <f t="shared" ca="1" si="26"/>
        <v>0.42614800784127838</v>
      </c>
      <c r="H86" s="14">
        <f t="shared" ca="1" si="27"/>
        <v>0.33569019628535257</v>
      </c>
      <c r="J86" s="18">
        <f t="shared" ref="J86:J119" si="38">J85+1</f>
        <v>67</v>
      </c>
      <c r="K86" s="10">
        <f t="shared" ca="1" si="32"/>
        <v>2</v>
      </c>
      <c r="L86" s="10">
        <f t="shared" ca="1" si="32"/>
        <v>0</v>
      </c>
      <c r="M86" s="10">
        <f t="shared" ca="1" si="32"/>
        <v>2</v>
      </c>
      <c r="N86" s="10">
        <f t="shared" ca="1" si="32"/>
        <v>4</v>
      </c>
      <c r="O86" s="10">
        <f t="shared" ca="1" si="33"/>
        <v>3</v>
      </c>
      <c r="P86" s="10">
        <f t="shared" ca="1" si="33"/>
        <v>1</v>
      </c>
      <c r="Q86" s="10">
        <f t="shared" ca="1" si="33"/>
        <v>3</v>
      </c>
      <c r="R86" s="10">
        <f t="shared" ca="1" si="34"/>
        <v>0.85645092968330694</v>
      </c>
      <c r="S86" s="10">
        <f t="shared" ca="1" si="34"/>
        <v>0.13624717040142342</v>
      </c>
      <c r="T86" s="10">
        <f t="shared" ca="1" si="34"/>
        <v>0.21432981797620843</v>
      </c>
      <c r="U86" s="14">
        <f t="shared" ca="1" si="35"/>
        <v>-0.61391983228241986</v>
      </c>
      <c r="W86" s="10">
        <f t="shared" ca="1" si="28"/>
        <v>0.42614800784127838</v>
      </c>
      <c r="X86" s="14">
        <f t="shared" ca="1" si="36"/>
        <v>0.40334079014754298</v>
      </c>
    </row>
    <row r="87" spans="1:24" x14ac:dyDescent="0.25">
      <c r="A87" s="18">
        <f t="shared" si="37"/>
        <v>68</v>
      </c>
      <c r="B87" s="10">
        <f t="shared" ca="1" si="25"/>
        <v>2</v>
      </c>
      <c r="C87" s="10">
        <f t="shared" ca="1" si="29"/>
        <v>1</v>
      </c>
      <c r="D87" s="10">
        <f t="shared" ca="1" si="30"/>
        <v>4.1400861291282731E-2</v>
      </c>
      <c r="E87" s="14">
        <f t="shared" ca="1" si="31"/>
        <v>-1.2612347463851745</v>
      </c>
      <c r="G87" s="10">
        <f t="shared" ca="1" si="26"/>
        <v>0.45376219016987968</v>
      </c>
      <c r="H87" s="14">
        <f t="shared" ca="1" si="27"/>
        <v>0.37008737956786403</v>
      </c>
      <c r="J87" s="18">
        <f t="shared" si="38"/>
        <v>68</v>
      </c>
      <c r="K87" s="10">
        <f t="shared" ca="1" si="32"/>
        <v>4</v>
      </c>
      <c r="L87" s="10">
        <f t="shared" ca="1" si="32"/>
        <v>0</v>
      </c>
      <c r="M87" s="10">
        <f t="shared" ca="1" si="32"/>
        <v>4</v>
      </c>
      <c r="N87" s="10">
        <f t="shared" ca="1" si="32"/>
        <v>0</v>
      </c>
      <c r="O87" s="10">
        <f t="shared" ca="1" si="33"/>
        <v>4</v>
      </c>
      <c r="P87" s="10">
        <f t="shared" ca="1" si="33"/>
        <v>1</v>
      </c>
      <c r="Q87" s="10">
        <f t="shared" ca="1" si="33"/>
        <v>2</v>
      </c>
      <c r="R87" s="10">
        <f t="shared" ca="1" si="34"/>
        <v>0.25317909804547145</v>
      </c>
      <c r="S87" s="10">
        <f t="shared" ca="1" si="34"/>
        <v>0.19059710406939601</v>
      </c>
      <c r="T87" s="10">
        <f t="shared" ca="1" si="34"/>
        <v>0.46564368214985452</v>
      </c>
      <c r="U87" s="14">
        <f t="shared" ca="1" si="35"/>
        <v>-0.69360134067634938</v>
      </c>
      <c r="W87" s="10">
        <f t="shared" ca="1" si="28"/>
        <v>0.45376219016987968</v>
      </c>
      <c r="X87" s="14">
        <f t="shared" ca="1" si="36"/>
        <v>0.4257168437422017</v>
      </c>
    </row>
    <row r="88" spans="1:24" x14ac:dyDescent="0.25">
      <c r="A88" s="18">
        <f t="shared" si="37"/>
        <v>69</v>
      </c>
      <c r="B88" s="10">
        <f t="shared" ca="1" si="25"/>
        <v>5</v>
      </c>
      <c r="C88" s="10">
        <f t="shared" ca="1" si="29"/>
        <v>5</v>
      </c>
      <c r="D88" s="10">
        <f t="shared" ca="1" si="30"/>
        <v>9.606046504563126E-2</v>
      </c>
      <c r="E88" s="14">
        <f t="shared" ca="1" si="31"/>
        <v>2.3577292710056224</v>
      </c>
      <c r="G88" s="10">
        <f t="shared" ca="1" si="26"/>
        <v>0.48172684958473044</v>
      </c>
      <c r="H88" s="14">
        <f t="shared" ca="1" si="27"/>
        <v>0.37937845358418071</v>
      </c>
      <c r="J88" s="18">
        <f t="shared" si="38"/>
        <v>69</v>
      </c>
      <c r="K88" s="10">
        <f t="shared" ca="1" si="32"/>
        <v>2</v>
      </c>
      <c r="L88" s="10">
        <f t="shared" ca="1" si="32"/>
        <v>1</v>
      </c>
      <c r="M88" s="10">
        <f t="shared" ca="1" si="32"/>
        <v>3</v>
      </c>
      <c r="N88" s="10">
        <f t="shared" ca="1" si="32"/>
        <v>3</v>
      </c>
      <c r="O88" s="10">
        <f t="shared" ca="1" si="33"/>
        <v>4</v>
      </c>
      <c r="P88" s="10">
        <f t="shared" ca="1" si="33"/>
        <v>2</v>
      </c>
      <c r="Q88" s="10">
        <f t="shared" ca="1" si="33"/>
        <v>5</v>
      </c>
      <c r="R88" s="10">
        <f t="shared" ca="1" si="34"/>
        <v>0.56465021184098008</v>
      </c>
      <c r="S88" s="10">
        <f t="shared" ca="1" si="34"/>
        <v>0.97537646507154063</v>
      </c>
      <c r="T88" s="10">
        <f t="shared" ca="1" si="34"/>
        <v>0.88402729811067182</v>
      </c>
      <c r="U88" s="14">
        <f t="shared" ca="1" si="35"/>
        <v>1.0506253334651037</v>
      </c>
      <c r="W88" s="10">
        <f t="shared" ca="1" si="28"/>
        <v>0.48172684958473044</v>
      </c>
      <c r="X88" s="14">
        <f t="shared" ca="1" si="36"/>
        <v>0.45230794023623877</v>
      </c>
    </row>
    <row r="89" spans="1:24" x14ac:dyDescent="0.25">
      <c r="A89" s="18">
        <f t="shared" si="37"/>
        <v>70</v>
      </c>
      <c r="B89" s="10">
        <f t="shared" ca="1" si="25"/>
        <v>2</v>
      </c>
      <c r="C89" s="10">
        <f t="shared" ca="1" si="29"/>
        <v>4</v>
      </c>
      <c r="D89" s="10">
        <f t="shared" ca="1" si="30"/>
        <v>0.23954475318733237</v>
      </c>
      <c r="E89" s="14">
        <f t="shared" ca="1" si="31"/>
        <v>0.37937845358418071</v>
      </c>
      <c r="G89" s="10">
        <f t="shared" ca="1" si="26"/>
        <v>0.51007345696859474</v>
      </c>
      <c r="H89" s="14">
        <f t="shared" ca="1" si="27"/>
        <v>0.40559191054495231</v>
      </c>
      <c r="J89" s="18">
        <f t="shared" si="38"/>
        <v>70</v>
      </c>
      <c r="K89" s="10">
        <f t="shared" ca="1" si="32"/>
        <v>1</v>
      </c>
      <c r="L89" s="10">
        <f t="shared" ca="1" si="32"/>
        <v>1</v>
      </c>
      <c r="M89" s="10">
        <f t="shared" ca="1" si="32"/>
        <v>6</v>
      </c>
      <c r="N89" s="10">
        <f t="shared" ca="1" si="32"/>
        <v>1</v>
      </c>
      <c r="O89" s="10">
        <f t="shared" ca="1" si="33"/>
        <v>2</v>
      </c>
      <c r="P89" s="10">
        <f t="shared" ca="1" si="33"/>
        <v>2</v>
      </c>
      <c r="Q89" s="10">
        <f t="shared" ca="1" si="33"/>
        <v>2</v>
      </c>
      <c r="R89" s="10">
        <f t="shared" ca="1" si="34"/>
        <v>9.4820758465997801E-2</v>
      </c>
      <c r="S89" s="10">
        <f t="shared" ca="1" si="34"/>
        <v>2.5441123912840258E-2</v>
      </c>
      <c r="T89" s="10">
        <f t="shared" ca="1" si="34"/>
        <v>0.70927957746789538</v>
      </c>
      <c r="U89" s="14">
        <f t="shared" ca="1" si="35"/>
        <v>-0.7149879721612844</v>
      </c>
      <c r="W89" s="10">
        <f t="shared" ca="1" si="28"/>
        <v>0.51007345696859474</v>
      </c>
      <c r="X89" s="14">
        <f t="shared" ca="1" si="36"/>
        <v>0.47525527856849897</v>
      </c>
    </row>
    <row r="90" spans="1:24" x14ac:dyDescent="0.25">
      <c r="A90" s="18">
        <f t="shared" si="37"/>
        <v>71</v>
      </c>
      <c r="B90" s="10">
        <f t="shared" ca="1" si="25"/>
        <v>2</v>
      </c>
      <c r="C90" s="10">
        <f t="shared" ca="1" si="29"/>
        <v>5</v>
      </c>
      <c r="D90" s="10">
        <f t="shared" ca="1" si="30"/>
        <v>0.47385994836551582</v>
      </c>
      <c r="E90" s="14">
        <f t="shared" ca="1" si="31"/>
        <v>1.0125687885354697</v>
      </c>
      <c r="G90" s="10">
        <f t="shared" ca="1" si="26"/>
        <v>0.53883603027845006</v>
      </c>
      <c r="H90" s="14">
        <f t="shared" ca="1" si="27"/>
        <v>0.46155853375895223</v>
      </c>
      <c r="J90" s="18">
        <f t="shared" si="38"/>
        <v>71</v>
      </c>
      <c r="K90" s="10">
        <f t="shared" ca="1" si="32"/>
        <v>1</v>
      </c>
      <c r="L90" s="10">
        <f t="shared" ca="1" si="32"/>
        <v>1</v>
      </c>
      <c r="M90" s="10">
        <f t="shared" ca="1" si="32"/>
        <v>3</v>
      </c>
      <c r="N90" s="10">
        <f t="shared" ca="1" si="32"/>
        <v>1</v>
      </c>
      <c r="O90" s="10">
        <f t="shared" ca="1" si="33"/>
        <v>5</v>
      </c>
      <c r="P90" s="10">
        <f t="shared" ca="1" si="33"/>
        <v>4</v>
      </c>
      <c r="Q90" s="10">
        <f t="shared" ca="1" si="33"/>
        <v>3</v>
      </c>
      <c r="R90" s="10">
        <f t="shared" ca="1" si="34"/>
        <v>8.4936979889718711E-2</v>
      </c>
      <c r="S90" s="10">
        <f t="shared" ca="1" si="34"/>
        <v>0.90600344449679038</v>
      </c>
      <c r="T90" s="10">
        <f t="shared" ca="1" si="34"/>
        <v>0.39543487140671574</v>
      </c>
      <c r="U90" s="14">
        <f t="shared" ca="1" si="35"/>
        <v>0.23731792341426289</v>
      </c>
      <c r="W90" s="10">
        <f t="shared" ca="1" si="28"/>
        <v>0.53883603027845006</v>
      </c>
      <c r="X90" s="14">
        <f t="shared" ca="1" si="36"/>
        <v>0.47922444353615745</v>
      </c>
    </row>
    <row r="91" spans="1:24" x14ac:dyDescent="0.25">
      <c r="A91" s="18">
        <f t="shared" si="37"/>
        <v>72</v>
      </c>
      <c r="B91" s="10">
        <f t="shared" ca="1" si="25"/>
        <v>3</v>
      </c>
      <c r="C91" s="10">
        <f t="shared" ca="1" si="29"/>
        <v>2</v>
      </c>
      <c r="D91" s="10">
        <f t="shared" ca="1" si="30"/>
        <v>0.48132712684544887</v>
      </c>
      <c r="E91" s="14">
        <f t="shared" ca="1" si="31"/>
        <v>-9.578981813900626E-3</v>
      </c>
      <c r="G91" s="10">
        <f t="shared" ca="1" si="26"/>
        <v>0.56805149833898272</v>
      </c>
      <c r="H91" s="14">
        <f t="shared" ca="1" si="27"/>
        <v>0.49145860149533666</v>
      </c>
      <c r="J91" s="18">
        <f t="shared" si="38"/>
        <v>72</v>
      </c>
      <c r="K91" s="10">
        <f t="shared" ca="1" si="32"/>
        <v>2</v>
      </c>
      <c r="L91" s="10">
        <f t="shared" ca="1" si="32"/>
        <v>0</v>
      </c>
      <c r="M91" s="10">
        <f t="shared" ca="1" si="32"/>
        <v>1</v>
      </c>
      <c r="N91" s="10">
        <f t="shared" ca="1" si="32"/>
        <v>1</v>
      </c>
      <c r="O91" s="10">
        <f t="shared" ca="1" si="33"/>
        <v>5</v>
      </c>
      <c r="P91" s="10">
        <f t="shared" ca="1" si="33"/>
        <v>3</v>
      </c>
      <c r="Q91" s="10">
        <f t="shared" ca="1" si="33"/>
        <v>2</v>
      </c>
      <c r="R91" s="10">
        <f t="shared" ca="1" si="34"/>
        <v>2.4891703363783657E-2</v>
      </c>
      <c r="S91" s="10">
        <f t="shared" ca="1" si="34"/>
        <v>0.4208760673774139</v>
      </c>
      <c r="T91" s="10">
        <f t="shared" ca="1" si="34"/>
        <v>0.41076033736677298</v>
      </c>
      <c r="U91" s="14">
        <f t="shared" ca="1" si="35"/>
        <v>-0.97550234929354485</v>
      </c>
      <c r="W91" s="10">
        <f t="shared" ca="1" si="28"/>
        <v>0.56805149833898272</v>
      </c>
      <c r="X91" s="14">
        <f t="shared" ca="1" si="36"/>
        <v>0.49480942983883563</v>
      </c>
    </row>
    <row r="92" spans="1:24" x14ac:dyDescent="0.25">
      <c r="A92" s="18">
        <f t="shared" si="37"/>
        <v>73</v>
      </c>
      <c r="B92" s="10">
        <f t="shared" ca="1" si="25"/>
        <v>1</v>
      </c>
      <c r="C92" s="10">
        <f t="shared" ca="1" si="29"/>
        <v>3</v>
      </c>
      <c r="D92" s="10">
        <f t="shared" ca="1" si="30"/>
        <v>0.59494807800101224</v>
      </c>
      <c r="E92" s="14">
        <f t="shared" ca="1" si="31"/>
        <v>-0.46428183974201143</v>
      </c>
      <c r="G92" s="10">
        <f t="shared" ca="1" si="26"/>
        <v>0.59776012604247841</v>
      </c>
      <c r="H92" s="14">
        <f t="shared" ca="1" si="27"/>
        <v>0.5649297027090362</v>
      </c>
      <c r="J92" s="18">
        <f t="shared" si="38"/>
        <v>73</v>
      </c>
      <c r="K92" s="10">
        <f t="shared" ca="1" si="32"/>
        <v>1</v>
      </c>
      <c r="L92" s="10">
        <f t="shared" ca="1" si="32"/>
        <v>4</v>
      </c>
      <c r="M92" s="10">
        <f t="shared" ca="1" si="32"/>
        <v>2</v>
      </c>
      <c r="N92" s="10">
        <f t="shared" ca="1" si="32"/>
        <v>1</v>
      </c>
      <c r="O92" s="10">
        <f t="shared" ca="1" si="33"/>
        <v>1</v>
      </c>
      <c r="P92" s="10">
        <f t="shared" ca="1" si="33"/>
        <v>5</v>
      </c>
      <c r="Q92" s="10">
        <f t="shared" ca="1" si="33"/>
        <v>1</v>
      </c>
      <c r="R92" s="10">
        <f t="shared" ca="1" si="34"/>
        <v>0.58226474623042834</v>
      </c>
      <c r="S92" s="10">
        <f t="shared" ca="1" si="34"/>
        <v>0.1974297649411203</v>
      </c>
      <c r="T92" s="10">
        <f t="shared" ca="1" si="34"/>
        <v>0.99920174515507376</v>
      </c>
      <c r="U92" s="14">
        <f t="shared" ca="1" si="35"/>
        <v>-0.46080793132163644</v>
      </c>
      <c r="W92" s="10">
        <f t="shared" ca="1" si="28"/>
        <v>0.59776012604247841</v>
      </c>
      <c r="X92" s="14">
        <f t="shared" ca="1" si="36"/>
        <v>0.5144274786445171</v>
      </c>
    </row>
    <row r="93" spans="1:24" x14ac:dyDescent="0.25">
      <c r="A93" s="18">
        <f t="shared" si="37"/>
        <v>74</v>
      </c>
      <c r="B93" s="10">
        <f t="shared" ca="1" si="25"/>
        <v>1</v>
      </c>
      <c r="C93" s="10">
        <f t="shared" ca="1" si="29"/>
        <v>4</v>
      </c>
      <c r="D93" s="10">
        <f t="shared" ca="1" si="30"/>
        <v>0.35039805824891668</v>
      </c>
      <c r="E93" s="14">
        <f t="shared" ca="1" si="31"/>
        <v>-7.6744176833257668E-2</v>
      </c>
      <c r="G93" s="10">
        <f t="shared" ca="1" si="26"/>
        <v>0.62800601443756987</v>
      </c>
      <c r="H93" s="14">
        <f t="shared" ca="1" si="27"/>
        <v>0.61678930538270327</v>
      </c>
      <c r="J93" s="18">
        <f t="shared" si="38"/>
        <v>74</v>
      </c>
      <c r="K93" s="10">
        <f t="shared" ca="1" si="32"/>
        <v>1</v>
      </c>
      <c r="L93" s="10">
        <f t="shared" ca="1" si="32"/>
        <v>1</v>
      </c>
      <c r="M93" s="10">
        <f t="shared" ca="1" si="32"/>
        <v>2</v>
      </c>
      <c r="N93" s="10">
        <f t="shared" ca="1" si="32"/>
        <v>4</v>
      </c>
      <c r="O93" s="10">
        <f t="shared" ca="1" si="33"/>
        <v>4</v>
      </c>
      <c r="P93" s="10">
        <f t="shared" ca="1" si="33"/>
        <v>5</v>
      </c>
      <c r="Q93" s="10">
        <f t="shared" ca="1" si="33"/>
        <v>1</v>
      </c>
      <c r="R93" s="10">
        <f t="shared" ca="1" si="34"/>
        <v>0.91293006261802734</v>
      </c>
      <c r="S93" s="10">
        <f t="shared" ca="1" si="34"/>
        <v>0.91533389896963968</v>
      </c>
      <c r="T93" s="10">
        <f t="shared" ca="1" si="34"/>
        <v>0.17820174074543849</v>
      </c>
      <c r="U93" s="14">
        <f t="shared" ca="1" si="35"/>
        <v>0.40334079014754298</v>
      </c>
      <c r="W93" s="10">
        <f t="shared" ca="1" si="28"/>
        <v>0.62800601443756987</v>
      </c>
      <c r="X93" s="14">
        <f t="shared" ca="1" si="36"/>
        <v>0.58474227316865457</v>
      </c>
    </row>
    <row r="94" spans="1:24" x14ac:dyDescent="0.25">
      <c r="A94" s="18">
        <f t="shared" si="37"/>
        <v>75</v>
      </c>
      <c r="B94" s="10">
        <f t="shared" ca="1" si="25"/>
        <v>1</v>
      </c>
      <c r="C94" s="10">
        <f t="shared" ca="1" si="29"/>
        <v>4</v>
      </c>
      <c r="D94" s="10">
        <f t="shared" ca="1" si="30"/>
        <v>0.20692363708809536</v>
      </c>
      <c r="E94" s="14">
        <f t="shared" ca="1" si="31"/>
        <v>-0.15034500192773304</v>
      </c>
      <c r="G94" s="10">
        <f t="shared" ca="1" si="26"/>
        <v>0.65883769273618775</v>
      </c>
      <c r="H94" s="14">
        <f t="shared" ca="1" si="27"/>
        <v>0.64428095286163367</v>
      </c>
      <c r="J94" s="18">
        <f t="shared" si="38"/>
        <v>75</v>
      </c>
      <c r="K94" s="10">
        <f t="shared" ca="1" si="32"/>
        <v>4</v>
      </c>
      <c r="L94" s="10">
        <f t="shared" ca="1" si="32"/>
        <v>2</v>
      </c>
      <c r="M94" s="10">
        <f t="shared" ca="1" si="32"/>
        <v>2</v>
      </c>
      <c r="N94" s="10">
        <f t="shared" ca="1" si="32"/>
        <v>3</v>
      </c>
      <c r="O94" s="10">
        <f t="shared" ca="1" si="33"/>
        <v>1</v>
      </c>
      <c r="P94" s="10">
        <f t="shared" ca="1" si="33"/>
        <v>2</v>
      </c>
      <c r="Q94" s="10">
        <f t="shared" ca="1" si="33"/>
        <v>4</v>
      </c>
      <c r="R94" s="10">
        <f t="shared" ca="1" si="34"/>
        <v>1.6395523120229294E-2</v>
      </c>
      <c r="S94" s="10">
        <f t="shared" ca="1" si="34"/>
        <v>0.92801366423091169</v>
      </c>
      <c r="T94" s="10">
        <f t="shared" ca="1" si="34"/>
        <v>0.63726020517195625</v>
      </c>
      <c r="U94" s="14">
        <f t="shared" ca="1" si="35"/>
        <v>0.28960592118559175</v>
      </c>
      <c r="W94" s="10">
        <f t="shared" ca="1" si="28"/>
        <v>0.65883769273618775</v>
      </c>
      <c r="X94" s="14">
        <f t="shared" ca="1" si="36"/>
        <v>0.65719720923029123</v>
      </c>
    </row>
    <row r="95" spans="1:24" x14ac:dyDescent="0.25">
      <c r="A95" s="18">
        <f t="shared" si="37"/>
        <v>76</v>
      </c>
      <c r="B95" s="10">
        <f t="shared" ca="1" si="25"/>
        <v>2</v>
      </c>
      <c r="C95" s="10">
        <f t="shared" ca="1" si="29"/>
        <v>4</v>
      </c>
      <c r="D95" s="10">
        <f t="shared" ca="1" si="30"/>
        <v>0.75593478956398041</v>
      </c>
      <c r="E95" s="14">
        <f t="shared" ca="1" si="31"/>
        <v>0.64428095286163367</v>
      </c>
      <c r="G95" s="10">
        <f t="shared" ca="1" si="26"/>
        <v>0.69030882393303394</v>
      </c>
      <c r="H95" s="14">
        <f t="shared" ca="1" si="27"/>
        <v>0.6655790314003005</v>
      </c>
      <c r="J95" s="18">
        <f t="shared" si="38"/>
        <v>76</v>
      </c>
      <c r="K95" s="10">
        <f t="shared" ca="1" si="32"/>
        <v>0</v>
      </c>
      <c r="L95" s="10">
        <f t="shared" ca="1" si="32"/>
        <v>3</v>
      </c>
      <c r="M95" s="10">
        <f t="shared" ca="1" si="32"/>
        <v>2</v>
      </c>
      <c r="N95" s="10">
        <f t="shared" ca="1" si="32"/>
        <v>2</v>
      </c>
      <c r="O95" s="10">
        <f t="shared" ca="1" si="33"/>
        <v>5</v>
      </c>
      <c r="P95" s="10">
        <f t="shared" ca="1" si="33"/>
        <v>2</v>
      </c>
      <c r="Q95" s="10">
        <f t="shared" ca="1" si="33"/>
        <v>5</v>
      </c>
      <c r="R95" s="10">
        <f t="shared" ca="1" si="34"/>
        <v>0.53439729899681765</v>
      </c>
      <c r="S95" s="10">
        <f t="shared" ca="1" si="34"/>
        <v>3.7388940360456369E-2</v>
      </c>
      <c r="T95" s="10">
        <f t="shared" ca="1" si="34"/>
        <v>8.1519913604600758E-3</v>
      </c>
      <c r="U95" s="14">
        <f t="shared" ca="1" si="35"/>
        <v>0.28914242031108417</v>
      </c>
      <c r="W95" s="10">
        <f t="shared" ca="1" si="28"/>
        <v>0.69030882393303394</v>
      </c>
      <c r="X95" s="14">
        <f t="shared" ca="1" si="36"/>
        <v>0.71467775644634612</v>
      </c>
    </row>
    <row r="96" spans="1:24" x14ac:dyDescent="0.25">
      <c r="A96" s="18">
        <f t="shared" si="37"/>
        <v>77</v>
      </c>
      <c r="B96" s="10">
        <f t="shared" ca="1" si="25"/>
        <v>3</v>
      </c>
      <c r="C96" s="10">
        <f t="shared" ca="1" si="29"/>
        <v>4</v>
      </c>
      <c r="D96" s="10">
        <f t="shared" ca="1" si="30"/>
        <v>0.67871459158294289</v>
      </c>
      <c r="E96" s="14">
        <f t="shared" ca="1" si="31"/>
        <v>1.1176570031680737</v>
      </c>
      <c r="G96" s="10">
        <f t="shared" ca="1" si="26"/>
        <v>0.72247905192806261</v>
      </c>
      <c r="H96" s="14">
        <f t="shared" ca="1" si="27"/>
        <v>0.6719122850365381</v>
      </c>
      <c r="J96" s="18">
        <f t="shared" si="38"/>
        <v>77</v>
      </c>
      <c r="K96" s="10">
        <f t="shared" ca="1" si="32"/>
        <v>2</v>
      </c>
      <c r="L96" s="10">
        <f t="shared" ca="1" si="32"/>
        <v>3</v>
      </c>
      <c r="M96" s="10">
        <f t="shared" ca="1" si="32"/>
        <v>3</v>
      </c>
      <c r="N96" s="10">
        <f t="shared" ca="1" si="32"/>
        <v>2</v>
      </c>
      <c r="O96" s="10">
        <f t="shared" ca="1" si="33"/>
        <v>5</v>
      </c>
      <c r="P96" s="10">
        <f t="shared" ca="1" si="33"/>
        <v>4</v>
      </c>
      <c r="Q96" s="10">
        <f t="shared" ca="1" si="33"/>
        <v>3</v>
      </c>
      <c r="R96" s="10">
        <f t="shared" ca="1" si="34"/>
        <v>0.6297987615307209</v>
      </c>
      <c r="S96" s="10">
        <f t="shared" ca="1" si="34"/>
        <v>0.63971687386917253</v>
      </c>
      <c r="T96" s="10">
        <f t="shared" ca="1" si="34"/>
        <v>0.46694186393880821</v>
      </c>
      <c r="U96" s="14">
        <f t="shared" ca="1" si="35"/>
        <v>1.4020079594817632</v>
      </c>
      <c r="W96" s="10">
        <f t="shared" ca="1" si="28"/>
        <v>0.72247905192806261</v>
      </c>
      <c r="X96" s="14">
        <f t="shared" ca="1" si="36"/>
        <v>0.75204751556857385</v>
      </c>
    </row>
    <row r="97" spans="1:24" x14ac:dyDescent="0.25">
      <c r="A97" s="18">
        <f t="shared" si="37"/>
        <v>78</v>
      </c>
      <c r="B97" s="10">
        <f t="shared" ca="1" si="25"/>
        <v>0</v>
      </c>
      <c r="C97" s="10">
        <f t="shared" ca="1" si="29"/>
        <v>1</v>
      </c>
      <c r="D97" s="10">
        <f t="shared" ca="1" si="30"/>
        <v>0.1971514880936851</v>
      </c>
      <c r="E97" s="14">
        <f t="shared" ca="1" si="31"/>
        <v>-2.2073147127588491</v>
      </c>
      <c r="G97" s="10">
        <f t="shared" ca="1" si="26"/>
        <v>0.75541502636046909</v>
      </c>
      <c r="H97" s="14">
        <f t="shared" ca="1" si="27"/>
        <v>0.67342955410708283</v>
      </c>
      <c r="J97" s="18">
        <f t="shared" si="38"/>
        <v>78</v>
      </c>
      <c r="K97" s="10">
        <f t="shared" ca="1" si="32"/>
        <v>0</v>
      </c>
      <c r="L97" s="10">
        <f t="shared" ca="1" si="32"/>
        <v>2</v>
      </c>
      <c r="M97" s="10">
        <f t="shared" ca="1" si="32"/>
        <v>2</v>
      </c>
      <c r="N97" s="10">
        <f t="shared" ca="1" si="32"/>
        <v>2</v>
      </c>
      <c r="O97" s="10">
        <f t="shared" ca="1" si="33"/>
        <v>1</v>
      </c>
      <c r="P97" s="10">
        <f t="shared" ca="1" si="33"/>
        <v>4</v>
      </c>
      <c r="Q97" s="10">
        <f t="shared" ca="1" si="33"/>
        <v>2</v>
      </c>
      <c r="R97" s="10">
        <f t="shared" ca="1" si="34"/>
        <v>0.98003834806399825</v>
      </c>
      <c r="S97" s="10">
        <f t="shared" ca="1" si="34"/>
        <v>0.45259435318947516</v>
      </c>
      <c r="T97" s="10">
        <f t="shared" ca="1" si="34"/>
        <v>0.99124862523805957</v>
      </c>
      <c r="U97" s="14">
        <f t="shared" ca="1" si="35"/>
        <v>-0.82359932551997217</v>
      </c>
      <c r="W97" s="10">
        <f t="shared" ca="1" si="28"/>
        <v>0.75541502636046909</v>
      </c>
      <c r="X97" s="14">
        <f t="shared" ca="1" si="36"/>
        <v>0.78235811994620164</v>
      </c>
    </row>
    <row r="98" spans="1:24" x14ac:dyDescent="0.25">
      <c r="A98" s="18">
        <f t="shared" si="37"/>
        <v>79</v>
      </c>
      <c r="B98" s="10">
        <f t="shared" ca="1" si="25"/>
        <v>2</v>
      </c>
      <c r="C98" s="10">
        <f t="shared" ca="1" si="29"/>
        <v>1</v>
      </c>
      <c r="D98" s="10">
        <f t="shared" ca="1" si="30"/>
        <v>0.94804645287577771</v>
      </c>
      <c r="E98" s="14">
        <f t="shared" ca="1" si="31"/>
        <v>-0.79613537139560975</v>
      </c>
      <c r="G98" s="10">
        <f t="shared" ca="1" si="26"/>
        <v>0.78919165265822189</v>
      </c>
      <c r="H98" s="14">
        <f t="shared" ca="1" si="27"/>
        <v>0.69007450701130346</v>
      </c>
      <c r="J98" s="18">
        <f t="shared" si="38"/>
        <v>79</v>
      </c>
      <c r="K98" s="10">
        <f t="shared" ca="1" si="32"/>
        <v>2</v>
      </c>
      <c r="L98" s="10">
        <f t="shared" ca="1" si="32"/>
        <v>2</v>
      </c>
      <c r="M98" s="10">
        <f t="shared" ca="1" si="32"/>
        <v>2</v>
      </c>
      <c r="N98" s="10">
        <f t="shared" ca="1" si="32"/>
        <v>1</v>
      </c>
      <c r="O98" s="10">
        <f t="shared" ca="1" si="33"/>
        <v>1</v>
      </c>
      <c r="P98" s="10">
        <f t="shared" ca="1" si="33"/>
        <v>4</v>
      </c>
      <c r="Q98" s="10">
        <f t="shared" ca="1" si="33"/>
        <v>4</v>
      </c>
      <c r="R98" s="10">
        <f t="shared" ca="1" si="34"/>
        <v>0.98748977397028503</v>
      </c>
      <c r="S98" s="10">
        <f t="shared" ca="1" si="34"/>
        <v>0.20937350084763096</v>
      </c>
      <c r="T98" s="10">
        <f t="shared" ca="1" si="34"/>
        <v>0.64186322561814879</v>
      </c>
      <c r="U98" s="14">
        <f t="shared" ca="1" si="35"/>
        <v>-0.17704921884691732</v>
      </c>
      <c r="W98" s="10">
        <f t="shared" ca="1" si="28"/>
        <v>0.78919165265822189</v>
      </c>
      <c r="X98" s="14">
        <f t="shared" ca="1" si="36"/>
        <v>0.80628061344562385</v>
      </c>
    </row>
    <row r="99" spans="1:24" x14ac:dyDescent="0.25">
      <c r="A99" s="18">
        <f t="shared" si="37"/>
        <v>80</v>
      </c>
      <c r="B99" s="10">
        <f t="shared" ca="1" si="25"/>
        <v>4</v>
      </c>
      <c r="C99" s="10">
        <f t="shared" ca="1" si="29"/>
        <v>5</v>
      </c>
      <c r="D99" s="10">
        <f t="shared" ca="1" si="30"/>
        <v>0.72830564040162105</v>
      </c>
      <c r="E99" s="14">
        <f t="shared" ca="1" si="31"/>
        <v>2.1690750265258085</v>
      </c>
      <c r="G99" s="10">
        <f t="shared" ca="1" si="26"/>
        <v>0.82389363033855767</v>
      </c>
      <c r="H99" s="14">
        <f t="shared" ca="1" si="27"/>
        <v>0.71722680589558785</v>
      </c>
      <c r="J99" s="18">
        <f t="shared" si="38"/>
        <v>80</v>
      </c>
      <c r="K99" s="10">
        <f t="shared" ca="1" si="32"/>
        <v>1</v>
      </c>
      <c r="L99" s="10">
        <f t="shared" ca="1" si="32"/>
        <v>3</v>
      </c>
      <c r="M99" s="10">
        <f t="shared" ca="1" si="32"/>
        <v>1</v>
      </c>
      <c r="N99" s="10">
        <f t="shared" ca="1" si="32"/>
        <v>2</v>
      </c>
      <c r="O99" s="10">
        <f t="shared" ca="1" si="33"/>
        <v>1</v>
      </c>
      <c r="P99" s="10">
        <f t="shared" ca="1" si="33"/>
        <v>3</v>
      </c>
      <c r="Q99" s="10">
        <f t="shared" ca="1" si="33"/>
        <v>5</v>
      </c>
      <c r="R99" s="10">
        <f t="shared" ca="1" si="34"/>
        <v>0.66284085696418082</v>
      </c>
      <c r="S99" s="10">
        <f t="shared" ca="1" si="34"/>
        <v>0.5712077545799773</v>
      </c>
      <c r="T99" s="10">
        <f t="shared" ca="1" si="34"/>
        <v>0.17732446504812704</v>
      </c>
      <c r="U99" s="14">
        <f t="shared" ca="1" si="35"/>
        <v>-0.29146872894824594</v>
      </c>
      <c r="W99" s="10">
        <f t="shared" ca="1" si="28"/>
        <v>0.82389363033855767</v>
      </c>
      <c r="X99" s="14">
        <f t="shared" ca="1" si="36"/>
        <v>0.98051987011230235</v>
      </c>
    </row>
    <row r="100" spans="1:24" x14ac:dyDescent="0.25">
      <c r="A100" s="18">
        <f t="shared" si="37"/>
        <v>81</v>
      </c>
      <c r="B100" s="10">
        <f t="shared" ca="1" si="25"/>
        <v>3</v>
      </c>
      <c r="C100" s="10">
        <f t="shared" ca="1" si="29"/>
        <v>4</v>
      </c>
      <c r="D100" s="10">
        <f t="shared" ca="1" si="30"/>
        <v>0.90467080383212262</v>
      </c>
      <c r="E100" s="14">
        <f t="shared" ca="1" si="31"/>
        <v>1.2335700943114822</v>
      </c>
      <c r="G100" s="10">
        <f t="shared" ca="1" si="26"/>
        <v>0.85961736424191149</v>
      </c>
      <c r="H100" s="14">
        <f t="shared" ca="1" si="27"/>
        <v>0.74120411835150712</v>
      </c>
      <c r="J100" s="18">
        <f t="shared" si="38"/>
        <v>81</v>
      </c>
      <c r="K100" s="10">
        <f t="shared" ca="1" si="32"/>
        <v>3</v>
      </c>
      <c r="L100" s="10">
        <f t="shared" ca="1" si="32"/>
        <v>3</v>
      </c>
      <c r="M100" s="10">
        <f t="shared" ca="1" si="32"/>
        <v>1</v>
      </c>
      <c r="N100" s="10">
        <f t="shared" ca="1" si="32"/>
        <v>2</v>
      </c>
      <c r="O100" s="10">
        <f t="shared" ca="1" si="33"/>
        <v>4</v>
      </c>
      <c r="P100" s="10">
        <f t="shared" ca="1" si="33"/>
        <v>1</v>
      </c>
      <c r="Q100" s="10">
        <f t="shared" ca="1" si="33"/>
        <v>2</v>
      </c>
      <c r="R100" s="10">
        <f t="shared" ca="1" si="34"/>
        <v>0.77714473461699518</v>
      </c>
      <c r="S100" s="10">
        <f t="shared" ca="1" si="34"/>
        <v>7.5888782099249874E-2</v>
      </c>
      <c r="T100" s="10">
        <f t="shared" ca="1" si="34"/>
        <v>0.73157396084008341</v>
      </c>
      <c r="U100" s="14">
        <f t="shared" ca="1" si="35"/>
        <v>-0.24508698918652375</v>
      </c>
      <c r="W100" s="10">
        <f t="shared" ca="1" si="28"/>
        <v>0.85961736424191149</v>
      </c>
      <c r="X100" s="14">
        <f t="shared" ca="1" si="36"/>
        <v>0.98495289982266898</v>
      </c>
    </row>
    <row r="101" spans="1:24" x14ac:dyDescent="0.25">
      <c r="A101" s="18">
        <f t="shared" si="37"/>
        <v>82</v>
      </c>
      <c r="B101" s="10">
        <f t="shared" ca="1" si="25"/>
        <v>0</v>
      </c>
      <c r="C101" s="10">
        <f t="shared" ca="1" si="29"/>
        <v>1</v>
      </c>
      <c r="D101" s="10">
        <f t="shared" ca="1" si="30"/>
        <v>0.73905879367439253</v>
      </c>
      <c r="E101" s="14">
        <f t="shared" ca="1" si="31"/>
        <v>-1.9293221305775492</v>
      </c>
      <c r="G101" s="10">
        <f t="shared" ca="1" si="26"/>
        <v>0.89647336400191591</v>
      </c>
      <c r="H101" s="14">
        <f t="shared" ca="1" si="27"/>
        <v>0.90258158592093973</v>
      </c>
      <c r="J101" s="18">
        <f t="shared" si="38"/>
        <v>82</v>
      </c>
      <c r="K101" s="10">
        <f t="shared" ca="1" si="32"/>
        <v>1</v>
      </c>
      <c r="L101" s="10">
        <f t="shared" ca="1" si="32"/>
        <v>0</v>
      </c>
      <c r="M101" s="10">
        <f t="shared" ca="1" si="32"/>
        <v>2</v>
      </c>
      <c r="N101" s="10">
        <f t="shared" ca="1" si="32"/>
        <v>2</v>
      </c>
      <c r="O101" s="10">
        <f t="shared" ca="1" si="33"/>
        <v>4</v>
      </c>
      <c r="P101" s="10">
        <f t="shared" ca="1" si="33"/>
        <v>5</v>
      </c>
      <c r="Q101" s="10">
        <f t="shared" ca="1" si="33"/>
        <v>4</v>
      </c>
      <c r="R101" s="10">
        <f t="shared" ca="1" si="34"/>
        <v>0.69556955917278773</v>
      </c>
      <c r="S101" s="10">
        <f t="shared" ca="1" si="34"/>
        <v>5.8982286911464343E-2</v>
      </c>
      <c r="T101" s="10">
        <f t="shared" ca="1" si="34"/>
        <v>0.50918100414846723</v>
      </c>
      <c r="U101" s="14">
        <f t="shared" ca="1" si="35"/>
        <v>0.20448166247490623</v>
      </c>
      <c r="W101" s="10">
        <f t="shared" ca="1" si="28"/>
        <v>0.89647336400191591</v>
      </c>
      <c r="X101" s="14">
        <f t="shared" ca="1" si="36"/>
        <v>1.014200948672531</v>
      </c>
    </row>
    <row r="102" spans="1:24" x14ac:dyDescent="0.25">
      <c r="A102" s="18">
        <f t="shared" si="37"/>
        <v>83</v>
      </c>
      <c r="B102" s="10">
        <f t="shared" ca="1" si="25"/>
        <v>3</v>
      </c>
      <c r="C102" s="10">
        <f t="shared" ca="1" si="29"/>
        <v>2</v>
      </c>
      <c r="D102" s="10">
        <f t="shared" ca="1" si="30"/>
        <v>0.76692273710963232</v>
      </c>
      <c r="E102" s="14">
        <f t="shared" ca="1" si="31"/>
        <v>0.13692847497689958</v>
      </c>
      <c r="G102" s="10">
        <f t="shared" ca="1" si="26"/>
        <v>0.9345892910734801</v>
      </c>
      <c r="H102" s="14">
        <f t="shared" ca="1" si="27"/>
        <v>1.0125687885354697</v>
      </c>
      <c r="J102" s="18">
        <f t="shared" si="38"/>
        <v>83</v>
      </c>
      <c r="K102" s="10">
        <f t="shared" ca="1" si="32"/>
        <v>3</v>
      </c>
      <c r="L102" s="10">
        <f t="shared" ca="1" si="32"/>
        <v>2</v>
      </c>
      <c r="M102" s="10">
        <f t="shared" ca="1" si="32"/>
        <v>2</v>
      </c>
      <c r="N102" s="10">
        <f t="shared" ca="1" si="32"/>
        <v>3</v>
      </c>
      <c r="O102" s="10">
        <f t="shared" ca="1" si="33"/>
        <v>5</v>
      </c>
      <c r="P102" s="10">
        <f t="shared" ca="1" si="33"/>
        <v>1</v>
      </c>
      <c r="Q102" s="10">
        <f t="shared" ca="1" si="33"/>
        <v>5</v>
      </c>
      <c r="R102" s="10">
        <f t="shared" ca="1" si="34"/>
        <v>7.7846294972952479E-2</v>
      </c>
      <c r="S102" s="10">
        <f t="shared" ca="1" si="34"/>
        <v>1.5352002243679053E-2</v>
      </c>
      <c r="T102" s="10">
        <f t="shared" ca="1" si="34"/>
        <v>7.6101596585225861E-2</v>
      </c>
      <c r="U102" s="14">
        <f t="shared" ca="1" si="35"/>
        <v>0.71467775644634612</v>
      </c>
      <c r="W102" s="10">
        <f t="shared" ca="1" si="28"/>
        <v>0.9345892910734801</v>
      </c>
      <c r="X102" s="14">
        <f t="shared" ca="1" si="36"/>
        <v>1.0506253334651037</v>
      </c>
    </row>
    <row r="103" spans="1:24" x14ac:dyDescent="0.25">
      <c r="A103" s="18">
        <f t="shared" si="37"/>
        <v>84</v>
      </c>
      <c r="B103" s="10">
        <f t="shared" ca="1" si="25"/>
        <v>0</v>
      </c>
      <c r="C103" s="10">
        <f t="shared" ca="1" si="29"/>
        <v>4</v>
      </c>
      <c r="D103" s="10">
        <f t="shared" ca="1" si="30"/>
        <v>0.72327214004381002</v>
      </c>
      <c r="E103" s="14">
        <f t="shared" ca="1" si="31"/>
        <v>-0.3984529848882401</v>
      </c>
      <c r="G103" s="10">
        <f t="shared" ca="1" si="26"/>
        <v>0.97411387705930974</v>
      </c>
      <c r="H103" s="14">
        <f t="shared" ca="1" si="27"/>
        <v>1.0819644610343497</v>
      </c>
      <c r="J103" s="18">
        <f t="shared" si="38"/>
        <v>84</v>
      </c>
      <c r="K103" s="10">
        <f t="shared" ca="1" si="32"/>
        <v>1</v>
      </c>
      <c r="L103" s="10">
        <f t="shared" ca="1" si="32"/>
        <v>1</v>
      </c>
      <c r="M103" s="10">
        <f t="shared" ca="1" si="32"/>
        <v>6</v>
      </c>
      <c r="N103" s="10">
        <f t="shared" ca="1" si="32"/>
        <v>2</v>
      </c>
      <c r="O103" s="10">
        <f t="shared" ca="1" si="33"/>
        <v>4</v>
      </c>
      <c r="P103" s="10">
        <f t="shared" ca="1" si="33"/>
        <v>1</v>
      </c>
      <c r="Q103" s="10">
        <f t="shared" ca="1" si="33"/>
        <v>1</v>
      </c>
      <c r="R103" s="10">
        <f t="shared" ca="1" si="34"/>
        <v>0.67755055380823404</v>
      </c>
      <c r="S103" s="10">
        <f t="shared" ca="1" si="34"/>
        <v>0.62041507939310203</v>
      </c>
      <c r="T103" s="10">
        <f t="shared" ca="1" si="34"/>
        <v>0.96876579070034352</v>
      </c>
      <c r="U103" s="14">
        <f t="shared" ca="1" si="35"/>
        <v>-6.2455276382578494E-2</v>
      </c>
      <c r="W103" s="10">
        <f t="shared" ca="1" si="28"/>
        <v>0.97411387705930974</v>
      </c>
      <c r="X103" s="14">
        <f t="shared" ca="1" si="36"/>
        <v>1.0762430979440718</v>
      </c>
    </row>
    <row r="104" spans="1:24" x14ac:dyDescent="0.25">
      <c r="A104" s="18">
        <f t="shared" si="37"/>
        <v>85</v>
      </c>
      <c r="B104" s="10">
        <f t="shared" ca="1" si="25"/>
        <v>3</v>
      </c>
      <c r="C104" s="10">
        <f t="shared" ca="1" si="29"/>
        <v>5</v>
      </c>
      <c r="D104" s="10">
        <f t="shared" ca="1" si="30"/>
        <v>0.7537407248144834</v>
      </c>
      <c r="E104" s="14">
        <f t="shared" ca="1" si="31"/>
        <v>1.669133773478759</v>
      </c>
      <c r="G104" s="10">
        <f t="shared" ca="1" si="26"/>
        <v>1.0152220332170301</v>
      </c>
      <c r="H104" s="14">
        <f t="shared" ca="1" si="27"/>
        <v>1.1176570031680737</v>
      </c>
      <c r="J104" s="18">
        <f t="shared" si="38"/>
        <v>85</v>
      </c>
      <c r="K104" s="10">
        <f t="shared" ca="1" si="32"/>
        <v>2</v>
      </c>
      <c r="L104" s="10">
        <f t="shared" ca="1" si="32"/>
        <v>2</v>
      </c>
      <c r="M104" s="10">
        <f t="shared" ca="1" si="32"/>
        <v>2</v>
      </c>
      <c r="N104" s="10">
        <f t="shared" ca="1" si="32"/>
        <v>0</v>
      </c>
      <c r="O104" s="10">
        <f t="shared" ca="1" si="33"/>
        <v>1</v>
      </c>
      <c r="P104" s="10">
        <f t="shared" ca="1" si="33"/>
        <v>2</v>
      </c>
      <c r="Q104" s="10">
        <f t="shared" ca="1" si="33"/>
        <v>4</v>
      </c>
      <c r="R104" s="10">
        <f t="shared" ca="1" si="34"/>
        <v>0.79843825164903903</v>
      </c>
      <c r="S104" s="10">
        <f t="shared" ca="1" si="34"/>
        <v>0.84647573551790811</v>
      </c>
      <c r="T104" s="10">
        <f t="shared" ca="1" si="34"/>
        <v>0.60635811523723315</v>
      </c>
      <c r="U104" s="14">
        <f t="shared" ca="1" si="35"/>
        <v>-0.86981368056458042</v>
      </c>
      <c r="W104" s="10">
        <f t="shared" ca="1" si="28"/>
        <v>1.0152220332170301</v>
      </c>
      <c r="X104" s="14">
        <f t="shared" ca="1" si="36"/>
        <v>1.0830110125971979</v>
      </c>
    </row>
    <row r="105" spans="1:24" x14ac:dyDescent="0.25">
      <c r="A105" s="18">
        <f t="shared" si="37"/>
        <v>86</v>
      </c>
      <c r="B105" s="10">
        <f t="shared" ca="1" si="25"/>
        <v>2</v>
      </c>
      <c r="C105" s="10">
        <f t="shared" ca="1" si="29"/>
        <v>2</v>
      </c>
      <c r="D105" s="10">
        <f t="shared" ca="1" si="30"/>
        <v>1.899675454836125E-2</v>
      </c>
      <c r="E105" s="14">
        <f t="shared" ca="1" si="31"/>
        <v>-0.75973863460061875</v>
      </c>
      <c r="G105" s="10">
        <f t="shared" ca="1" si="26"/>
        <v>1.058121617684777</v>
      </c>
      <c r="H105" s="14">
        <f t="shared" ca="1" si="27"/>
        <v>1.1509725853023016</v>
      </c>
      <c r="J105" s="18">
        <f t="shared" si="38"/>
        <v>86</v>
      </c>
      <c r="K105" s="10">
        <f t="shared" ca="1" si="32"/>
        <v>1</v>
      </c>
      <c r="L105" s="10">
        <f t="shared" ca="1" si="32"/>
        <v>2</v>
      </c>
      <c r="M105" s="10">
        <f t="shared" ca="1" si="32"/>
        <v>0</v>
      </c>
      <c r="N105" s="10">
        <f t="shared" ca="1" si="32"/>
        <v>2</v>
      </c>
      <c r="O105" s="10">
        <f t="shared" ca="1" si="33"/>
        <v>1</v>
      </c>
      <c r="P105" s="10">
        <f t="shared" ca="1" si="33"/>
        <v>3</v>
      </c>
      <c r="Q105" s="10">
        <f t="shared" ca="1" si="33"/>
        <v>4</v>
      </c>
      <c r="R105" s="10">
        <f t="shared" ca="1" si="34"/>
        <v>0.34338864933058877</v>
      </c>
      <c r="S105" s="10">
        <f t="shared" ca="1" si="34"/>
        <v>0.63715779336467038</v>
      </c>
      <c r="T105" s="10">
        <f t="shared" ca="1" si="34"/>
        <v>0.86440857417293304</v>
      </c>
      <c r="U105" s="14">
        <f t="shared" ca="1" si="35"/>
        <v>-0.97860092615319239</v>
      </c>
      <c r="W105" s="10">
        <f t="shared" ca="1" si="28"/>
        <v>1.058121617684777</v>
      </c>
      <c r="X105" s="14">
        <f t="shared" ca="1" si="36"/>
        <v>1.1470362855123906</v>
      </c>
    </row>
    <row r="106" spans="1:24" x14ac:dyDescent="0.25">
      <c r="A106" s="18">
        <f t="shared" si="37"/>
        <v>87</v>
      </c>
      <c r="B106" s="10">
        <f t="shared" ca="1" si="25"/>
        <v>3</v>
      </c>
      <c r="C106" s="10">
        <f t="shared" ca="1" si="29"/>
        <v>3</v>
      </c>
      <c r="D106" s="10">
        <f t="shared" ca="1" si="30"/>
        <v>0.84520286048692117</v>
      </c>
      <c r="E106" s="14">
        <f t="shared" ca="1" si="31"/>
        <v>0.69007450701130346</v>
      </c>
      <c r="G106" s="10">
        <f t="shared" ca="1" si="26"/>
        <v>1.1030625561995977</v>
      </c>
      <c r="H106" s="14">
        <f t="shared" ca="1" si="27"/>
        <v>1.2000125468491012</v>
      </c>
      <c r="J106" s="18">
        <f t="shared" si="38"/>
        <v>87</v>
      </c>
      <c r="K106" s="10">
        <f t="shared" ca="1" si="32"/>
        <v>3</v>
      </c>
      <c r="L106" s="10">
        <f t="shared" ca="1" si="32"/>
        <v>2</v>
      </c>
      <c r="M106" s="10">
        <f t="shared" ca="1" si="32"/>
        <v>3</v>
      </c>
      <c r="N106" s="10">
        <f t="shared" ca="1" si="32"/>
        <v>1</v>
      </c>
      <c r="O106" s="10">
        <f t="shared" ca="1" si="33"/>
        <v>3</v>
      </c>
      <c r="P106" s="10">
        <f t="shared" ca="1" si="33"/>
        <v>4</v>
      </c>
      <c r="Q106" s="10">
        <f t="shared" ca="1" si="33"/>
        <v>1</v>
      </c>
      <c r="R106" s="10">
        <f t="shared" ca="1" si="34"/>
        <v>0.40090757287364276</v>
      </c>
      <c r="S106" s="10">
        <f t="shared" ca="1" si="34"/>
        <v>0.69938147176220733</v>
      </c>
      <c r="T106" s="10">
        <f t="shared" ca="1" si="34"/>
        <v>0.86299266089515891</v>
      </c>
      <c r="U106" s="14">
        <f t="shared" ca="1" si="35"/>
        <v>0.12403894020314096</v>
      </c>
      <c r="W106" s="10">
        <f t="shared" ca="1" si="28"/>
        <v>1.1030625561995977</v>
      </c>
      <c r="X106" s="14">
        <f t="shared" ca="1" si="36"/>
        <v>1.198986703405472</v>
      </c>
    </row>
    <row r="107" spans="1:24" x14ac:dyDescent="0.25">
      <c r="A107" s="18">
        <f t="shared" si="37"/>
        <v>88</v>
      </c>
      <c r="B107" s="10">
        <f t="shared" ca="1" si="25"/>
        <v>3</v>
      </c>
      <c r="C107" s="10">
        <f t="shared" ca="1" si="29"/>
        <v>5</v>
      </c>
      <c r="D107" s="10">
        <f t="shared" ca="1" si="30"/>
        <v>0.68965136736746135</v>
      </c>
      <c r="E107" s="14">
        <f t="shared" ca="1" si="31"/>
        <v>1.6362566268089129</v>
      </c>
      <c r="G107" s="10">
        <f t="shared" ca="1" si="26"/>
        <v>1.1503493803760083</v>
      </c>
      <c r="H107" s="14">
        <f t="shared" ca="1" si="27"/>
        <v>1.2333146208946022</v>
      </c>
      <c r="J107" s="18">
        <f t="shared" si="38"/>
        <v>88</v>
      </c>
      <c r="K107" s="10">
        <f t="shared" ca="1" si="32"/>
        <v>4</v>
      </c>
      <c r="L107" s="10">
        <f t="shared" ca="1" si="32"/>
        <v>1</v>
      </c>
      <c r="M107" s="10">
        <f t="shared" ca="1" si="32"/>
        <v>4</v>
      </c>
      <c r="N107" s="10">
        <f t="shared" ca="1" si="32"/>
        <v>2</v>
      </c>
      <c r="O107" s="10">
        <f t="shared" ca="1" si="33"/>
        <v>5</v>
      </c>
      <c r="P107" s="10">
        <f t="shared" ca="1" si="33"/>
        <v>1</v>
      </c>
      <c r="Q107" s="10">
        <f t="shared" ca="1" si="33"/>
        <v>2</v>
      </c>
      <c r="R107" s="10">
        <f t="shared" ca="1" si="34"/>
        <v>0.58169994425326732</v>
      </c>
      <c r="S107" s="10">
        <f t="shared" ca="1" si="34"/>
        <v>0.18587122955839963</v>
      </c>
      <c r="T107" s="10">
        <f t="shared" ca="1" si="34"/>
        <v>4.1235431289102786E-3</v>
      </c>
      <c r="U107" s="14">
        <f t="shared" ca="1" si="35"/>
        <v>0.34048325903662102</v>
      </c>
      <c r="W107" s="10">
        <f t="shared" ca="1" si="28"/>
        <v>1.1503493803760083</v>
      </c>
      <c r="X107" s="14">
        <f t="shared" ca="1" si="36"/>
        <v>1.207946425537145</v>
      </c>
    </row>
    <row r="108" spans="1:24" x14ac:dyDescent="0.25">
      <c r="A108" s="18">
        <f t="shared" si="37"/>
        <v>89</v>
      </c>
      <c r="B108" s="10">
        <f t="shared" ca="1" si="25"/>
        <v>2</v>
      </c>
      <c r="C108" s="10">
        <f t="shared" ca="1" si="29"/>
        <v>1</v>
      </c>
      <c r="D108" s="10">
        <f t="shared" ca="1" si="30"/>
        <v>0.86977873302364161</v>
      </c>
      <c r="E108" s="14">
        <f t="shared" ca="1" si="31"/>
        <v>-0.83628586451328824</v>
      </c>
      <c r="G108" s="10">
        <f t="shared" ca="1" si="26"/>
        <v>1.2003588580308597</v>
      </c>
      <c r="H108" s="14">
        <f t="shared" ca="1" si="27"/>
        <v>1.2335700943114822</v>
      </c>
      <c r="J108" s="18">
        <f t="shared" si="38"/>
        <v>89</v>
      </c>
      <c r="K108" s="10">
        <f t="shared" ca="1" si="32"/>
        <v>2</v>
      </c>
      <c r="L108" s="10">
        <f t="shared" ca="1" si="32"/>
        <v>3</v>
      </c>
      <c r="M108" s="10">
        <f t="shared" ca="1" si="32"/>
        <v>2</v>
      </c>
      <c r="N108" s="10">
        <f t="shared" ca="1" si="32"/>
        <v>2</v>
      </c>
      <c r="O108" s="10">
        <f t="shared" ca="1" si="33"/>
        <v>4</v>
      </c>
      <c r="P108" s="10">
        <f t="shared" ca="1" si="33"/>
        <v>4</v>
      </c>
      <c r="Q108" s="10">
        <f t="shared" ca="1" si="33"/>
        <v>4</v>
      </c>
      <c r="R108" s="10">
        <f t="shared" ca="1" si="34"/>
        <v>0.48237146435336797</v>
      </c>
      <c r="S108" s="10">
        <f t="shared" ca="1" si="34"/>
        <v>0.81472426100081896</v>
      </c>
      <c r="T108" s="10">
        <f t="shared" ca="1" si="34"/>
        <v>0.89327342717484426</v>
      </c>
      <c r="U108" s="14">
        <f t="shared" ca="1" si="35"/>
        <v>1.25579838766645</v>
      </c>
      <c r="W108" s="10">
        <f t="shared" ca="1" si="28"/>
        <v>1.2003588580308597</v>
      </c>
      <c r="X108" s="14">
        <f t="shared" ca="1" si="36"/>
        <v>1.25579838766645</v>
      </c>
    </row>
    <row r="109" spans="1:24" x14ac:dyDescent="0.25">
      <c r="A109" s="18">
        <f t="shared" si="37"/>
        <v>90</v>
      </c>
      <c r="B109" s="10">
        <f t="shared" ca="1" si="25"/>
        <v>1</v>
      </c>
      <c r="C109" s="10">
        <f t="shared" ca="1" si="29"/>
        <v>2</v>
      </c>
      <c r="D109" s="10">
        <f t="shared" ca="1" si="30"/>
        <v>0.97098601251211503</v>
      </c>
      <c r="E109" s="14">
        <f t="shared" ca="1" si="31"/>
        <v>-0.78436762559898543</v>
      </c>
      <c r="G109" s="10">
        <f t="shared" ca="1" si="26"/>
        <v>1.2535654384704511</v>
      </c>
      <c r="H109" s="14">
        <f t="shared" ca="1" si="27"/>
        <v>1.2396287384336955</v>
      </c>
      <c r="J109" s="18">
        <f t="shared" si="38"/>
        <v>90</v>
      </c>
      <c r="K109" s="10">
        <f t="shared" ca="1" si="32"/>
        <v>0</v>
      </c>
      <c r="L109" s="10">
        <f t="shared" ca="1" si="32"/>
        <v>0</v>
      </c>
      <c r="M109" s="10">
        <f t="shared" ca="1" si="32"/>
        <v>1</v>
      </c>
      <c r="N109" s="10">
        <f t="shared" ca="1" si="32"/>
        <v>1</v>
      </c>
      <c r="O109" s="10">
        <f t="shared" ca="1" si="33"/>
        <v>3</v>
      </c>
      <c r="P109" s="10">
        <f t="shared" ca="1" si="33"/>
        <v>2</v>
      </c>
      <c r="Q109" s="10">
        <f t="shared" ca="1" si="33"/>
        <v>3</v>
      </c>
      <c r="R109" s="10">
        <f t="shared" ca="1" si="34"/>
        <v>0.71367655101075933</v>
      </c>
      <c r="S109" s="10">
        <f t="shared" ca="1" si="34"/>
        <v>0.78752090339625813</v>
      </c>
      <c r="T109" s="10">
        <f t="shared" ca="1" si="34"/>
        <v>0.27602951383612051</v>
      </c>
      <c r="U109" s="14">
        <f t="shared" ca="1" si="35"/>
        <v>-1.799953747643855</v>
      </c>
      <c r="W109" s="10">
        <f t="shared" ca="1" si="28"/>
        <v>1.2535654384704511</v>
      </c>
      <c r="X109" s="14">
        <f t="shared" ca="1" si="36"/>
        <v>1.4020079594817632</v>
      </c>
    </row>
    <row r="110" spans="1:24" x14ac:dyDescent="0.25">
      <c r="A110" s="18">
        <f t="shared" si="37"/>
        <v>91</v>
      </c>
      <c r="B110" s="10">
        <f t="shared" ca="1" si="25"/>
        <v>1</v>
      </c>
      <c r="C110" s="10">
        <f t="shared" ca="1" si="29"/>
        <v>1</v>
      </c>
      <c r="D110" s="10">
        <f t="shared" ca="1" si="30"/>
        <v>0.30176063484743354</v>
      </c>
      <c r="E110" s="14">
        <f t="shared" ca="1" si="31"/>
        <v>-1.6406621767165499</v>
      </c>
      <c r="G110" s="10">
        <f t="shared" ca="1" si="26"/>
        <v>1.3105791121681303</v>
      </c>
      <c r="H110" s="14">
        <f t="shared" ca="1" si="27"/>
        <v>1.3398269921290558</v>
      </c>
      <c r="J110" s="18">
        <f t="shared" si="38"/>
        <v>91</v>
      </c>
      <c r="K110" s="10">
        <f t="shared" ca="1" si="32"/>
        <v>3</v>
      </c>
      <c r="L110" s="10">
        <f t="shared" ca="1" si="32"/>
        <v>1</v>
      </c>
      <c r="M110" s="10">
        <f t="shared" ca="1" si="32"/>
        <v>4</v>
      </c>
      <c r="N110" s="10">
        <f t="shared" ca="1" si="32"/>
        <v>1</v>
      </c>
      <c r="O110" s="10">
        <f t="shared" ca="1" si="33"/>
        <v>3</v>
      </c>
      <c r="P110" s="10">
        <f t="shared" ca="1" si="33"/>
        <v>4</v>
      </c>
      <c r="Q110" s="10">
        <f t="shared" ca="1" si="33"/>
        <v>3</v>
      </c>
      <c r="R110" s="10">
        <f t="shared" ca="1" si="34"/>
        <v>0.16687191330013218</v>
      </c>
      <c r="S110" s="10">
        <f t="shared" ca="1" si="34"/>
        <v>0.94763203891056469</v>
      </c>
      <c r="T110" s="10">
        <f t="shared" ca="1" si="34"/>
        <v>0.23359436427876745</v>
      </c>
      <c r="U110" s="14">
        <f t="shared" ca="1" si="35"/>
        <v>0.49480942983883563</v>
      </c>
      <c r="W110" s="10">
        <f t="shared" ca="1" si="28"/>
        <v>1.3105791121681303</v>
      </c>
      <c r="X110" s="14">
        <f t="shared" ca="1" si="36"/>
        <v>1.4154424736029836</v>
      </c>
    </row>
    <row r="111" spans="1:24" x14ac:dyDescent="0.25">
      <c r="A111" s="18">
        <f t="shared" si="37"/>
        <v>92</v>
      </c>
      <c r="B111" s="10">
        <f t="shared" ca="1" si="25"/>
        <v>2</v>
      </c>
      <c r="C111" s="10">
        <f t="shared" ca="1" si="29"/>
        <v>2</v>
      </c>
      <c r="D111" s="10">
        <f t="shared" ca="1" si="30"/>
        <v>0.50808704054664278</v>
      </c>
      <c r="E111" s="14">
        <f t="shared" ca="1" si="31"/>
        <v>-0.50884061177593176</v>
      </c>
      <c r="G111" s="10">
        <f t="shared" ca="1" si="26"/>
        <v>1.3722038089987258</v>
      </c>
      <c r="H111" s="14">
        <f t="shared" ca="1" si="27"/>
        <v>1.5650495186950057</v>
      </c>
      <c r="J111" s="18">
        <f t="shared" si="38"/>
        <v>92</v>
      </c>
      <c r="K111" s="10">
        <f t="shared" ca="1" si="32"/>
        <v>2</v>
      </c>
      <c r="L111" s="10">
        <f t="shared" ca="1" si="32"/>
        <v>2</v>
      </c>
      <c r="M111" s="10">
        <f t="shared" ca="1" si="32"/>
        <v>1</v>
      </c>
      <c r="N111" s="10">
        <f t="shared" ca="1" si="32"/>
        <v>4</v>
      </c>
      <c r="O111" s="10">
        <f t="shared" ca="1" si="33"/>
        <v>3</v>
      </c>
      <c r="P111" s="10">
        <f t="shared" ca="1" si="33"/>
        <v>1</v>
      </c>
      <c r="Q111" s="10">
        <f t="shared" ca="1" si="33"/>
        <v>1</v>
      </c>
      <c r="R111" s="10">
        <f t="shared" ca="1" si="34"/>
        <v>0.30688648209062219</v>
      </c>
      <c r="S111" s="10">
        <f t="shared" ca="1" si="34"/>
        <v>0.36823857723813147</v>
      </c>
      <c r="T111" s="10">
        <f t="shared" ca="1" si="34"/>
        <v>0.27137900693755346</v>
      </c>
      <c r="U111" s="14">
        <f t="shared" ca="1" si="35"/>
        <v>-0.95141220638377855</v>
      </c>
      <c r="W111" s="10">
        <f t="shared" ca="1" si="28"/>
        <v>1.3722038089987258</v>
      </c>
      <c r="X111" s="14">
        <f t="shared" ca="1" si="36"/>
        <v>1.4517132062069367</v>
      </c>
    </row>
    <row r="112" spans="1:24" x14ac:dyDescent="0.25">
      <c r="A112" s="18">
        <f t="shared" si="37"/>
        <v>93</v>
      </c>
      <c r="B112" s="10">
        <f t="shared" ca="1" si="25"/>
        <v>2</v>
      </c>
      <c r="C112" s="10">
        <f t="shared" ca="1" si="29"/>
        <v>5</v>
      </c>
      <c r="D112" s="10">
        <f t="shared" ca="1" si="30"/>
        <v>0.74365861709092518</v>
      </c>
      <c r="E112" s="14">
        <f t="shared" ca="1" si="31"/>
        <v>1.1509725853023016</v>
      </c>
      <c r="G112" s="10">
        <f t="shared" ca="1" si="26"/>
        <v>1.4395314709384563</v>
      </c>
      <c r="H112" s="14">
        <f t="shared" ca="1" si="27"/>
        <v>1.58337850608791</v>
      </c>
      <c r="J112" s="18">
        <f t="shared" si="38"/>
        <v>93</v>
      </c>
      <c r="K112" s="10">
        <f t="shared" ca="1" si="32"/>
        <v>5</v>
      </c>
      <c r="L112" s="10">
        <f t="shared" ca="1" si="32"/>
        <v>3</v>
      </c>
      <c r="M112" s="10">
        <f t="shared" ca="1" si="32"/>
        <v>1</v>
      </c>
      <c r="N112" s="10">
        <f t="shared" ca="1" si="32"/>
        <v>3</v>
      </c>
      <c r="O112" s="10">
        <f t="shared" ca="1" si="33"/>
        <v>1</v>
      </c>
      <c r="P112" s="10">
        <f t="shared" ca="1" si="33"/>
        <v>3</v>
      </c>
      <c r="Q112" s="10">
        <f t="shared" ca="1" si="33"/>
        <v>2</v>
      </c>
      <c r="R112" s="10">
        <f t="shared" ca="1" si="34"/>
        <v>0.71617776526109744</v>
      </c>
      <c r="S112" s="10">
        <f t="shared" ca="1" si="34"/>
        <v>0.59997012834463581</v>
      </c>
      <c r="T112" s="10">
        <f t="shared" ca="1" si="34"/>
        <v>0.63946518794440343</v>
      </c>
      <c r="U112" s="14">
        <f t="shared" ca="1" si="35"/>
        <v>0.38972552083479978</v>
      </c>
      <c r="W112" s="10">
        <f t="shared" ca="1" si="28"/>
        <v>1.4395314709384563</v>
      </c>
      <c r="X112" s="14">
        <f t="shared" ca="1" si="36"/>
        <v>1.5212093330298901</v>
      </c>
    </row>
    <row r="113" spans="1:24" x14ac:dyDescent="0.25">
      <c r="A113" s="18">
        <f t="shared" si="37"/>
        <v>94</v>
      </c>
      <c r="B113" s="10">
        <f t="shared" ca="1" si="25"/>
        <v>2</v>
      </c>
      <c r="C113" s="10">
        <f t="shared" ca="1" si="29"/>
        <v>4</v>
      </c>
      <c r="D113" s="10">
        <f t="shared" ca="1" si="30"/>
        <v>0.15438066135237738</v>
      </c>
      <c r="E113" s="14">
        <f t="shared" ca="1" si="31"/>
        <v>0.33569019628535257</v>
      </c>
      <c r="G113" s="10">
        <f t="shared" ca="1" si="26"/>
        <v>1.5141018876192844</v>
      </c>
      <c r="H113" s="14">
        <f t="shared" ca="1" si="27"/>
        <v>1.5929576901392561</v>
      </c>
      <c r="J113" s="18">
        <f t="shared" si="38"/>
        <v>94</v>
      </c>
      <c r="K113" s="10">
        <f t="shared" ca="1" si="32"/>
        <v>2</v>
      </c>
      <c r="L113" s="10">
        <f t="shared" ca="1" si="32"/>
        <v>0</v>
      </c>
      <c r="M113" s="10">
        <f t="shared" ca="1" si="32"/>
        <v>0</v>
      </c>
      <c r="N113" s="10">
        <f t="shared" ca="1" si="32"/>
        <v>2</v>
      </c>
      <c r="O113" s="10">
        <f t="shared" ca="1" si="33"/>
        <v>1</v>
      </c>
      <c r="P113" s="10">
        <f t="shared" ca="1" si="33"/>
        <v>2</v>
      </c>
      <c r="Q113" s="10">
        <f t="shared" ca="1" si="33"/>
        <v>4</v>
      </c>
      <c r="R113" s="10">
        <f t="shared" ca="1" si="34"/>
        <v>0.43410230119319759</v>
      </c>
      <c r="S113" s="10">
        <f t="shared" ca="1" si="34"/>
        <v>0.95493664493985475</v>
      </c>
      <c r="T113" s="10">
        <f t="shared" ca="1" si="34"/>
        <v>0.18318226201775722</v>
      </c>
      <c r="U113" s="14">
        <f t="shared" ca="1" si="35"/>
        <v>-1.5871021676905241</v>
      </c>
      <c r="W113" s="10">
        <f t="shared" ca="1" si="28"/>
        <v>1.5141018876192844</v>
      </c>
      <c r="X113" s="14">
        <f t="shared" ca="1" si="36"/>
        <v>1.5656032627943481</v>
      </c>
    </row>
    <row r="114" spans="1:24" x14ac:dyDescent="0.25">
      <c r="A114" s="18">
        <f t="shared" si="37"/>
        <v>95</v>
      </c>
      <c r="B114" s="10">
        <f t="shared" ca="1" si="25"/>
        <v>1</v>
      </c>
      <c r="C114" s="10">
        <f t="shared" ca="1" si="29"/>
        <v>3</v>
      </c>
      <c r="D114" s="10">
        <f t="shared" ca="1" si="30"/>
        <v>0.99389759384749254</v>
      </c>
      <c r="E114" s="14">
        <f t="shared" ca="1" si="31"/>
        <v>-0.2596250563253405</v>
      </c>
      <c r="G114" s="10">
        <f t="shared" ca="1" si="26"/>
        <v>1.5981931399228169</v>
      </c>
      <c r="H114" s="14">
        <f t="shared" ca="1" si="27"/>
        <v>1.6178988657645337</v>
      </c>
      <c r="J114" s="18">
        <f t="shared" si="38"/>
        <v>95</v>
      </c>
      <c r="K114" s="10">
        <f t="shared" ca="1" si="32"/>
        <v>1</v>
      </c>
      <c r="L114" s="10">
        <f t="shared" ca="1" si="32"/>
        <v>1</v>
      </c>
      <c r="M114" s="10">
        <f t="shared" ca="1" si="32"/>
        <v>2</v>
      </c>
      <c r="N114" s="10">
        <f t="shared" ca="1" si="32"/>
        <v>4</v>
      </c>
      <c r="O114" s="10">
        <f t="shared" ca="1" si="33"/>
        <v>5</v>
      </c>
      <c r="P114" s="10">
        <f t="shared" ca="1" si="33"/>
        <v>2</v>
      </c>
      <c r="Q114" s="10">
        <f t="shared" ca="1" si="33"/>
        <v>2</v>
      </c>
      <c r="R114" s="10">
        <f t="shared" ca="1" si="34"/>
        <v>0.30571626568803312</v>
      </c>
      <c r="S114" s="10">
        <f t="shared" ca="1" si="34"/>
        <v>0.54336139468257216</v>
      </c>
      <c r="T114" s="10">
        <f t="shared" ca="1" si="34"/>
        <v>0.30237053023245619</v>
      </c>
      <c r="U114" s="14">
        <f t="shared" ca="1" si="35"/>
        <v>-9.3321183477186626E-2</v>
      </c>
      <c r="W114" s="10">
        <f t="shared" ca="1" si="28"/>
        <v>1.5981931399228169</v>
      </c>
      <c r="X114" s="14">
        <f t="shared" ca="1" si="36"/>
        <v>1.6790987616279132</v>
      </c>
    </row>
    <row r="115" spans="1:24" x14ac:dyDescent="0.25">
      <c r="A115" s="18">
        <f t="shared" si="37"/>
        <v>96</v>
      </c>
      <c r="B115" s="10">
        <f t="shared" ca="1" si="25"/>
        <v>3</v>
      </c>
      <c r="C115" s="10">
        <f t="shared" ca="1" si="29"/>
        <v>5</v>
      </c>
      <c r="D115" s="10">
        <f t="shared" ca="1" si="30"/>
        <v>0.87841028022970324</v>
      </c>
      <c r="E115" s="14">
        <f t="shared" ca="1" si="31"/>
        <v>1.7330879059888074</v>
      </c>
      <c r="G115" s="10">
        <f t="shared" ca="1" si="26"/>
        <v>1.6953977102721358</v>
      </c>
      <c r="H115" s="14">
        <f t="shared" ca="1" si="27"/>
        <v>1.6362566268089129</v>
      </c>
      <c r="J115" s="18">
        <f t="shared" si="38"/>
        <v>96</v>
      </c>
      <c r="K115" s="10">
        <f t="shared" ca="1" si="32"/>
        <v>4</v>
      </c>
      <c r="L115" s="10">
        <f t="shared" ca="1" si="32"/>
        <v>2</v>
      </c>
      <c r="M115" s="10">
        <f t="shared" ca="1" si="32"/>
        <v>3</v>
      </c>
      <c r="N115" s="10">
        <f t="shared" ca="1" si="32"/>
        <v>1</v>
      </c>
      <c r="O115" s="10">
        <f t="shared" ca="1" si="33"/>
        <v>5</v>
      </c>
      <c r="P115" s="10">
        <f t="shared" ca="1" si="33"/>
        <v>2</v>
      </c>
      <c r="Q115" s="10">
        <f t="shared" ca="1" si="33"/>
        <v>5</v>
      </c>
      <c r="R115" s="10">
        <f t="shared" ca="1" si="34"/>
        <v>0.99126310854697552</v>
      </c>
      <c r="S115" s="10">
        <f t="shared" ca="1" si="34"/>
        <v>0.39619263039218533</v>
      </c>
      <c r="T115" s="10">
        <f t="shared" ca="1" si="34"/>
        <v>0.39917926598663001</v>
      </c>
      <c r="U115" s="14">
        <f t="shared" ca="1" si="35"/>
        <v>1.4154424736029836</v>
      </c>
      <c r="W115" s="10">
        <f t="shared" ca="1" si="28"/>
        <v>1.6953977102721358</v>
      </c>
      <c r="X115" s="14">
        <f t="shared" ca="1" si="36"/>
        <v>1.7248989669395864</v>
      </c>
    </row>
    <row r="116" spans="1:24" x14ac:dyDescent="0.25">
      <c r="A116" s="18">
        <f t="shared" si="37"/>
        <v>97</v>
      </c>
      <c r="B116" s="10">
        <f t="shared" ca="1" si="25"/>
        <v>0</v>
      </c>
      <c r="C116" s="10">
        <f t="shared" ca="1" si="29"/>
        <v>4</v>
      </c>
      <c r="D116" s="10">
        <f t="shared" ca="1" si="30"/>
        <v>0.11194441678554523</v>
      </c>
      <c r="E116" s="14">
        <f t="shared" ca="1" si="31"/>
        <v>-0.71205748993448204</v>
      </c>
      <c r="G116" s="10">
        <f t="shared" ca="1" si="26"/>
        <v>1.8119106729525971</v>
      </c>
      <c r="H116" s="14">
        <f t="shared" ca="1" si="27"/>
        <v>1.669133773478759</v>
      </c>
      <c r="J116" s="18">
        <f t="shared" si="38"/>
        <v>97</v>
      </c>
      <c r="K116" s="10">
        <f t="shared" ca="1" si="32"/>
        <v>0</v>
      </c>
      <c r="L116" s="10">
        <f t="shared" ca="1" si="32"/>
        <v>4</v>
      </c>
      <c r="M116" s="10">
        <f t="shared" ca="1" si="32"/>
        <v>1</v>
      </c>
      <c r="N116" s="10">
        <f t="shared" ca="1" si="32"/>
        <v>2</v>
      </c>
      <c r="O116" s="10">
        <f t="shared" ca="1" si="33"/>
        <v>1</v>
      </c>
      <c r="P116" s="10">
        <f t="shared" ca="1" si="33"/>
        <v>4</v>
      </c>
      <c r="Q116" s="10">
        <f t="shared" ca="1" si="33"/>
        <v>5</v>
      </c>
      <c r="R116" s="10">
        <f t="shared" ca="1" si="34"/>
        <v>9.762062070089228E-2</v>
      </c>
      <c r="S116" s="10">
        <f t="shared" ca="1" si="34"/>
        <v>0.65780661319851519</v>
      </c>
      <c r="T116" s="10">
        <f t="shared" ca="1" si="34"/>
        <v>0.84758991744758561</v>
      </c>
      <c r="U116" s="14">
        <f t="shared" ca="1" si="35"/>
        <v>2.7581789056792979E-2</v>
      </c>
      <c r="W116" s="10">
        <f t="shared" ca="1" si="28"/>
        <v>1.8119106729525971</v>
      </c>
      <c r="X116" s="14">
        <f t="shared" ca="1" si="36"/>
        <v>1.9051447787602889</v>
      </c>
    </row>
    <row r="117" spans="1:24" x14ac:dyDescent="0.25">
      <c r="A117" s="18">
        <f t="shared" si="37"/>
        <v>98</v>
      </c>
      <c r="B117" s="10">
        <f t="shared" ca="1" si="25"/>
        <v>1</v>
      </c>
      <c r="C117" s="10">
        <f t="shared" ca="1" si="29"/>
        <v>1</v>
      </c>
      <c r="D117" s="10">
        <f t="shared" ca="1" si="30"/>
        <v>0.80854598079753603</v>
      </c>
      <c r="E117" s="14">
        <f t="shared" ca="1" si="31"/>
        <v>-1.3806867796671543</v>
      </c>
      <c r="G117" s="10">
        <f t="shared" ca="1" si="26"/>
        <v>1.9599639845400536</v>
      </c>
      <c r="H117" s="14">
        <f t="shared" ca="1" si="27"/>
        <v>1.7330879059888074</v>
      </c>
      <c r="J117" s="18">
        <f t="shared" si="38"/>
        <v>98</v>
      </c>
      <c r="K117" s="10">
        <f t="shared" ca="1" si="32"/>
        <v>2</v>
      </c>
      <c r="L117" s="10">
        <f t="shared" ca="1" si="32"/>
        <v>0</v>
      </c>
      <c r="M117" s="10">
        <f t="shared" ca="1" si="32"/>
        <v>3</v>
      </c>
      <c r="N117" s="10">
        <f t="shared" ca="1" si="32"/>
        <v>3</v>
      </c>
      <c r="O117" s="10">
        <f t="shared" ca="1" si="33"/>
        <v>5</v>
      </c>
      <c r="P117" s="10">
        <f t="shared" ca="1" si="33"/>
        <v>5</v>
      </c>
      <c r="Q117" s="10">
        <f t="shared" ca="1" si="33"/>
        <v>2</v>
      </c>
      <c r="R117" s="10">
        <f t="shared" ca="1" si="34"/>
        <v>0.70082091534815838</v>
      </c>
      <c r="S117" s="10">
        <f t="shared" ca="1" si="34"/>
        <v>0.68112055076974287</v>
      </c>
      <c r="T117" s="10">
        <f t="shared" ca="1" si="34"/>
        <v>0.78027071490143196</v>
      </c>
      <c r="U117" s="14">
        <f t="shared" ca="1" si="35"/>
        <v>0.98051987011230235</v>
      </c>
      <c r="W117" s="10">
        <f t="shared" ca="1" si="28"/>
        <v>1.9599639845400536</v>
      </c>
      <c r="X117" s="14">
        <f t="shared" ca="1" si="36"/>
        <v>1.9966833983443419</v>
      </c>
    </row>
    <row r="118" spans="1:24" x14ac:dyDescent="0.25">
      <c r="A118" s="18">
        <f t="shared" si="37"/>
        <v>99</v>
      </c>
      <c r="B118" s="10">
        <f t="shared" ca="1" si="25"/>
        <v>1</v>
      </c>
      <c r="C118" s="10">
        <f t="shared" ca="1" si="29"/>
        <v>5</v>
      </c>
      <c r="D118" s="10">
        <f t="shared" ca="1" si="30"/>
        <v>0.45802918355249378</v>
      </c>
      <c r="E118" s="14">
        <f t="shared" ca="1" si="31"/>
        <v>0.49145860149533666</v>
      </c>
      <c r="G118" s="10">
        <f t="shared" ca="1" si="26"/>
        <v>2.1700903775845601</v>
      </c>
      <c r="H118" s="14">
        <f t="shared" ca="1" si="27"/>
        <v>2.1690750265258085</v>
      </c>
      <c r="J118" s="18">
        <f t="shared" si="38"/>
        <v>99</v>
      </c>
      <c r="K118" s="10">
        <f t="shared" ca="1" si="32"/>
        <v>1</v>
      </c>
      <c r="L118" s="10">
        <f t="shared" ca="1" si="32"/>
        <v>4</v>
      </c>
      <c r="M118" s="10">
        <f t="shared" ca="1" si="32"/>
        <v>4</v>
      </c>
      <c r="N118" s="10">
        <f t="shared" ca="1" si="32"/>
        <v>1</v>
      </c>
      <c r="O118" s="10">
        <f t="shared" ca="1" si="33"/>
        <v>5</v>
      </c>
      <c r="P118" s="10">
        <f t="shared" ca="1" si="33"/>
        <v>1</v>
      </c>
      <c r="Q118" s="10">
        <f t="shared" ca="1" si="33"/>
        <v>3</v>
      </c>
      <c r="R118" s="10">
        <f t="shared" ca="1" si="34"/>
        <v>0.83377602235027826</v>
      </c>
      <c r="S118" s="10">
        <f t="shared" ca="1" si="34"/>
        <v>0.36246129105548086</v>
      </c>
      <c r="T118" s="10">
        <f t="shared" ca="1" si="34"/>
        <v>0.75837446789289642</v>
      </c>
      <c r="U118" s="14">
        <f t="shared" ca="1" si="35"/>
        <v>0.65719720923029123</v>
      </c>
      <c r="W118" s="10">
        <f t="shared" ca="1" si="28"/>
        <v>2.1700903775845601</v>
      </c>
      <c r="X118" s="14">
        <f t="shared" ca="1" si="36"/>
        <v>2.0554029910734957</v>
      </c>
    </row>
    <row r="119" spans="1:24" x14ac:dyDescent="0.25">
      <c r="A119" s="18">
        <f t="shared" si="37"/>
        <v>100</v>
      </c>
      <c r="B119" s="10">
        <f t="shared" ca="1" si="25"/>
        <v>2</v>
      </c>
      <c r="C119" s="10">
        <f t="shared" ca="1" si="29"/>
        <v>1</v>
      </c>
      <c r="D119" s="10">
        <f t="shared" ca="1" si="30"/>
        <v>0.32201299615322676</v>
      </c>
      <c r="E119" s="14">
        <f t="shared" ca="1" si="31"/>
        <v>-1.1172837585347974</v>
      </c>
      <c r="G119" s="10">
        <f t="shared" ca="1" si="26"/>
        <v>2.5758293035488999</v>
      </c>
      <c r="H119" s="14">
        <f t="shared" ca="1" si="27"/>
        <v>2.3577292710056224</v>
      </c>
      <c r="J119" s="18">
        <f t="shared" si="38"/>
        <v>100</v>
      </c>
      <c r="K119" s="10">
        <f t="shared" ca="1" si="32"/>
        <v>4</v>
      </c>
      <c r="L119" s="10">
        <f t="shared" ca="1" si="32"/>
        <v>2</v>
      </c>
      <c r="M119" s="10">
        <f t="shared" ca="1" si="32"/>
        <v>0</v>
      </c>
      <c r="N119" s="10">
        <f t="shared" ca="1" si="32"/>
        <v>2</v>
      </c>
      <c r="O119" s="10">
        <f t="shared" ca="1" si="33"/>
        <v>1</v>
      </c>
      <c r="P119" s="10">
        <f t="shared" ca="1" si="33"/>
        <v>5</v>
      </c>
      <c r="Q119" s="10">
        <f t="shared" ca="1" si="33"/>
        <v>5</v>
      </c>
      <c r="R119" s="10">
        <f t="shared" ca="1" si="34"/>
        <v>0.2795239772136322</v>
      </c>
      <c r="S119" s="10">
        <f t="shared" ca="1" si="34"/>
        <v>0.44970395143459996</v>
      </c>
      <c r="T119" s="10">
        <f t="shared" ca="1" si="34"/>
        <v>0.22503420874441515</v>
      </c>
      <c r="U119" s="14">
        <f t="shared" ca="1" si="35"/>
        <v>0.38936381934827841</v>
      </c>
      <c r="W119" s="10">
        <f t="shared" ca="1" si="28"/>
        <v>2.5758293035488999</v>
      </c>
      <c r="X119" s="14">
        <f t="shared" ca="1" si="36"/>
        <v>2.6312688741543679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52" t="s">
        <v>2</v>
      </c>
      <c r="B1" s="52"/>
      <c r="C1" s="52"/>
      <c r="D1" s="52"/>
      <c r="E1" s="52"/>
      <c r="F1" s="52"/>
      <c r="G1" s="52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ЦПТ Классик</vt:lpstr>
      <vt:lpstr>Задача</vt:lpstr>
      <vt:lpstr>ЦПТ Альтернатива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2025-01-01T10:47:21Z</dcterms:modified>
</cp:coreProperties>
</file>