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120" yWindow="225" windowWidth="18975" windowHeight="11775"/>
  </bookViews>
  <sheets>
    <sheet name="Пример" sheetId="10" r:id="rId1"/>
    <sheet name="Графики" sheetId="9" r:id="rId2"/>
    <sheet name="Генерация" sheetId="11" r:id="rId3"/>
    <sheet name="Задачи" sheetId="12" r:id="rId4"/>
    <sheet name="EXCEL2.RU" sheetId="5" r:id="rId5"/>
    <sheet name="EXCEL2.RU (2)" sheetId="6" state="veryHidden" r:id="rId6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лямбда">Пример!$B$7</definedName>
  </definedNames>
  <calcPr calcId="162913"/>
</workbook>
</file>

<file path=xl/calcChain.xml><?xml version="1.0" encoding="utf-8"?>
<calcChain xmlns="http://schemas.openxmlformats.org/spreadsheetml/2006/main">
  <c r="K23" i="10" l="1"/>
  <c r="I23" i="10"/>
  <c r="G23" i="10"/>
  <c r="E23" i="10"/>
  <c r="A2" i="12"/>
  <c r="A10" i="10" l="1"/>
  <c r="C17" i="10" l="1"/>
  <c r="D6" i="12" l="1"/>
  <c r="E5" i="12"/>
  <c r="D5" i="12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14" i="11"/>
  <c r="C15" i="11" l="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14" i="11"/>
  <c r="C10" i="11" l="1"/>
  <c r="C7" i="11"/>
  <c r="C11" i="11"/>
  <c r="D10" i="11"/>
  <c r="D11" i="11" s="1"/>
  <c r="B7" i="11" l="1"/>
  <c r="B11" i="11"/>
  <c r="I12" i="9"/>
  <c r="B10" i="9"/>
  <c r="G18" i="9" s="1"/>
  <c r="B8" i="9"/>
  <c r="A24" i="10"/>
  <c r="B17" i="10"/>
  <c r="B15" i="10"/>
  <c r="B14" i="10"/>
  <c r="B10" i="10"/>
  <c r="B9" i="9" l="1"/>
  <c r="A15" i="9"/>
  <c r="B15" i="9" s="1"/>
  <c r="B24" i="10"/>
  <c r="J24" i="10"/>
  <c r="G24" i="10"/>
  <c r="K24" i="10"/>
  <c r="I24" i="10"/>
  <c r="H24" i="10"/>
  <c r="C24" i="10"/>
  <c r="G16" i="9"/>
  <c r="E24" i="10"/>
  <c r="A25" i="10"/>
  <c r="J25" i="10" s="1"/>
  <c r="D24" i="10"/>
  <c r="F24" i="10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C15" i="9"/>
  <c r="F25" i="10"/>
  <c r="K25" i="10"/>
  <c r="I25" i="10"/>
  <c r="H25" i="10"/>
  <c r="G25" i="10"/>
  <c r="A26" i="10"/>
  <c r="J26" i="10" s="1"/>
  <c r="E25" i="10"/>
  <c r="C25" i="10"/>
  <c r="B25" i="10"/>
  <c r="D25" i="10"/>
  <c r="A27" i="9" l="1"/>
  <c r="C26" i="9"/>
  <c r="B26" i="9"/>
  <c r="B16" i="9"/>
  <c r="C16" i="9"/>
  <c r="A27" i="10"/>
  <c r="J27" i="10" s="1"/>
  <c r="K26" i="10"/>
  <c r="H26" i="10"/>
  <c r="I26" i="10"/>
  <c r="B17" i="9"/>
  <c r="C17" i="9"/>
  <c r="A28" i="9" l="1"/>
  <c r="C27" i="9"/>
  <c r="B27" i="9"/>
  <c r="A28" i="10"/>
  <c r="J28" i="10" s="1"/>
  <c r="K27" i="10"/>
  <c r="I27" i="10"/>
  <c r="H27" i="10"/>
  <c r="C18" i="9"/>
  <c r="B18" i="9"/>
  <c r="A29" i="9" l="1"/>
  <c r="B28" i="9"/>
  <c r="C28" i="9"/>
  <c r="A29" i="10"/>
  <c r="J29" i="10" s="1"/>
  <c r="K28" i="10"/>
  <c r="H28" i="10"/>
  <c r="I28" i="10"/>
  <c r="B19" i="9"/>
  <c r="C19" i="9"/>
  <c r="B10" i="11"/>
  <c r="B6" i="11"/>
  <c r="A30" i="9" l="1"/>
  <c r="B29" i="9"/>
  <c r="C29" i="9"/>
  <c r="A30" i="10"/>
  <c r="J30" i="10" s="1"/>
  <c r="K29" i="10"/>
  <c r="I29" i="10"/>
  <c r="H29" i="10"/>
  <c r="C20" i="9"/>
  <c r="B20" i="9"/>
  <c r="A3" i="9"/>
  <c r="G15" i="9"/>
  <c r="A31" i="9" l="1"/>
  <c r="B30" i="9"/>
  <c r="C30" i="9"/>
  <c r="A31" i="10"/>
  <c r="J31" i="10" s="1"/>
  <c r="K30" i="10"/>
  <c r="H30" i="10"/>
  <c r="I30" i="10"/>
  <c r="B21" i="9"/>
  <c r="C21" i="9"/>
  <c r="F17" i="9"/>
  <c r="F15" i="9"/>
  <c r="A32" i="9" l="1"/>
  <c r="C31" i="9"/>
  <c r="B31" i="9"/>
  <c r="A32" i="10"/>
  <c r="J32" i="10" s="1"/>
  <c r="K31" i="10"/>
  <c r="I31" i="10"/>
  <c r="H31" i="10"/>
  <c r="C22" i="9"/>
  <c r="B22" i="9"/>
  <c r="A33" i="9" l="1"/>
  <c r="B32" i="9"/>
  <c r="C32" i="9"/>
  <c r="A33" i="10"/>
  <c r="J33" i="10" s="1"/>
  <c r="K32" i="10"/>
  <c r="H32" i="10"/>
  <c r="I32" i="10"/>
  <c r="B23" i="9"/>
  <c r="C23" i="9"/>
  <c r="A34" i="9" l="1"/>
  <c r="C33" i="9"/>
  <c r="B33" i="9"/>
  <c r="B25" i="9"/>
  <c r="C25" i="9"/>
  <c r="A34" i="10"/>
  <c r="J34" i="10" s="1"/>
  <c r="K33" i="10"/>
  <c r="I33" i="10"/>
  <c r="H33" i="10"/>
  <c r="C24" i="9"/>
  <c r="B24" i="9"/>
  <c r="G26" i="10"/>
  <c r="D26" i="10"/>
  <c r="F26" i="10"/>
  <c r="E26" i="10"/>
  <c r="B26" i="10"/>
  <c r="C26" i="10"/>
  <c r="F18" i="9"/>
  <c r="C34" i="9" l="1"/>
  <c r="B34" i="9"/>
  <c r="K34" i="10"/>
  <c r="H34" i="10"/>
  <c r="I34" i="10"/>
  <c r="F27" i="10"/>
  <c r="E27" i="10"/>
  <c r="G27" i="10"/>
  <c r="D27" i="10"/>
  <c r="C27" i="10"/>
  <c r="B27" i="10"/>
  <c r="F16" i="9"/>
  <c r="G28" i="10" l="1"/>
  <c r="D28" i="10"/>
  <c r="F28" i="10"/>
  <c r="E28" i="10"/>
  <c r="B28" i="10"/>
  <c r="C28" i="10"/>
  <c r="F29" i="10" l="1"/>
  <c r="E29" i="10"/>
  <c r="G29" i="10"/>
  <c r="D29" i="10"/>
  <c r="C29" i="10"/>
  <c r="B29" i="10"/>
  <c r="G30" i="10" l="1"/>
  <c r="D30" i="10"/>
  <c r="C30" i="10"/>
  <c r="F30" i="10"/>
  <c r="E30" i="10"/>
  <c r="B30" i="10"/>
  <c r="F31" i="10" l="1"/>
  <c r="G31" i="10"/>
  <c r="D31" i="10"/>
  <c r="C31" i="10"/>
  <c r="E31" i="10"/>
  <c r="B31" i="10"/>
  <c r="G32" i="10" l="1"/>
  <c r="D32" i="10"/>
  <c r="F32" i="10"/>
  <c r="E32" i="10"/>
  <c r="B32" i="10"/>
  <c r="C32" i="10"/>
  <c r="F33" i="10" l="1"/>
  <c r="E33" i="10"/>
  <c r="B33" i="10"/>
  <c r="G33" i="10"/>
  <c r="D33" i="10"/>
  <c r="C33" i="10"/>
  <c r="G34" i="10" l="1"/>
  <c r="D34" i="10"/>
  <c r="F34" i="10"/>
  <c r="E34" i="10"/>
  <c r="B34" i="10"/>
  <c r="C34" i="10"/>
</calcChain>
</file>

<file path=xl/sharedStrings.xml><?xml version="1.0" encoding="utf-8"?>
<sst xmlns="http://schemas.openxmlformats.org/spreadsheetml/2006/main" count="81" uniqueCount="53">
  <si>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</si>
  <si>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</si>
  <si>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</si>
  <si>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</si>
  <si>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y</t>
  </si>
  <si>
    <t>Мат.ожидание</t>
  </si>
  <si>
    <t>Медиана</t>
  </si>
  <si>
    <t>Мода</t>
  </si>
  <si>
    <t>Файл скачан с сайта excel2.ru &gt;&gt;&gt;</t>
  </si>
  <si>
    <t>Перейти к статье &gt;&gt;&gt;</t>
  </si>
  <si>
    <t>Значение</t>
  </si>
  <si>
    <t>Показатели распределения</t>
  </si>
  <si>
    <t>Мат.ожидание (среднее)</t>
  </si>
  <si>
    <t>Дисперсия</t>
  </si>
  <si>
    <t>Формула</t>
  </si>
  <si>
    <t>х</t>
  </si>
  <si>
    <t>P(X&lt;=х)</t>
  </si>
  <si>
    <t>Плотность вероятности</t>
  </si>
  <si>
    <t>P(X&lt;=x): вероятность, что случайная величина примет значение меньше или равное x</t>
  </si>
  <si>
    <t>Параметр</t>
  </si>
  <si>
    <t>График функции распределения и плотности вероятности</t>
  </si>
  <si>
    <t>Для графика</t>
  </si>
  <si>
    <t>Функция распределения</t>
  </si>
  <si>
    <t>квадрат Стандартного отклонения</t>
  </si>
  <si>
    <t>Матем.ожидание (среднее значение)</t>
  </si>
  <si>
    <t>Количество значений в массиве</t>
  </si>
  <si>
    <t>Стандартное отклонение</t>
  </si>
  <si>
    <t>Расчетные значения</t>
  </si>
  <si>
    <t>Ответ</t>
  </si>
  <si>
    <t>Экспоненциальное распределение. Непрерывные распределения в MS EXCEL</t>
  </si>
  <si>
    <t>лямбда</t>
  </si>
  <si>
    <t>1/лямбда - среднее время между двумя последовательными свершениями одного и того же события, лямбда&gt;0</t>
  </si>
  <si>
    <t>Квадрат ст.отклонения</t>
  </si>
  <si>
    <t>Функция ЭКСП.РАСП</t>
  </si>
  <si>
    <t>Функция ЭКСПРАСП</t>
  </si>
  <si>
    <r>
      <t xml:space="preserve">Оценка </t>
    </r>
    <r>
      <rPr>
        <i/>
        <sz val="10"/>
        <color theme="1"/>
        <rFont val="Calibri"/>
        <family val="2"/>
        <charset val="204"/>
        <scheme val="minor"/>
      </rPr>
      <t>лямбда</t>
    </r>
  </si>
  <si>
    <t>Распределение случайной величины по экспоненциальному закону</t>
  </si>
  <si>
    <t>Функция ГАММА.РАСП</t>
  </si>
  <si>
    <t>Оценка1</t>
  </si>
  <si>
    <t>Оценка2</t>
  </si>
  <si>
    <t>Массив1 x</t>
  </si>
  <si>
    <t>Массив2 x</t>
  </si>
  <si>
    <t>Функция ВЕЙБУЛЛ.РАСП</t>
  </si>
  <si>
    <t>от</t>
  </si>
  <si>
    <t>до</t>
  </si>
  <si>
    <t>Задача</t>
  </si>
  <si>
    <t>Интегральная функция распределения</t>
  </si>
  <si>
    <t>Значение плотности распределения для х (может быть &gt;1 для непрерывной величины)</t>
  </si>
  <si>
    <t>Параметр распределения и плотность распределения</t>
  </si>
  <si>
    <t>p(X=х)</t>
  </si>
  <si>
    <t>Функция вероятности P(X&lt;=x) и плотность вероятности p(X=x)</t>
  </si>
  <si>
    <t xml:space="preserve"> 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</si>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</sst>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2"/>
      <name val="Arial Narrow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8"/>
      <name val="Helv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4" fillId="0" borderId="0" xfId="3"/>
    <xf numFmtId="0" fontId="5" fillId="3" borderId="0" xfId="3" applyFont="1" applyFill="1" applyAlignment="1">
      <alignment vertical="center" wrapText="1"/>
    </xf>
    <xf numFmtId="0" fontId="0" fillId="0" borderId="1" xfId="0" applyBorder="1"/>
    <xf numFmtId="0" fontId="9" fillId="0" borderId="1" xfId="0" applyFont="1" applyBorder="1"/>
    <xf numFmtId="0" fontId="3" fillId="2" borderId="0" xfId="8" applyFont="1" applyFill="1" applyAlignment="1" applyProtection="1">
      <alignment vertical="center"/>
    </xf>
    <xf numFmtId="0" fontId="10" fillId="0" borderId="0" xfId="1" applyFont="1"/>
    <xf numFmtId="0" fontId="2" fillId="4" borderId="0" xfId="2" applyFill="1" applyAlignment="1" applyProtection="1"/>
    <xf numFmtId="0" fontId="11" fillId="4" borderId="0" xfId="0" applyFont="1" applyFill="1" applyAlignment="1"/>
    <xf numFmtId="0" fontId="12" fillId="4" borderId="0" xfId="0" applyFont="1" applyFill="1" applyAlignment="1">
      <alignment vertical="center"/>
    </xf>
    <xf numFmtId="0" fontId="13" fillId="5" borderId="0" xfId="1" applyFont="1" applyFill="1" applyBorder="1"/>
    <xf numFmtId="0" fontId="14" fillId="5" borderId="0" xfId="1" applyFont="1" applyFill="1"/>
    <xf numFmtId="0" fontId="13" fillId="5" borderId="0" xfId="1" applyFont="1" applyFill="1"/>
    <xf numFmtId="0" fontId="10" fillId="5" borderId="0" xfId="1" applyFont="1" applyFill="1"/>
    <xf numFmtId="0" fontId="13" fillId="0" borderId="1" xfId="1" applyFont="1" applyBorder="1"/>
    <xf numFmtId="0" fontId="10" fillId="0" borderId="1" xfId="1" applyFont="1" applyBorder="1"/>
    <xf numFmtId="0" fontId="10" fillId="6" borderId="1" xfId="1" applyFont="1" applyFill="1" applyBorder="1"/>
    <xf numFmtId="0" fontId="10" fillId="0" borderId="0" xfId="1" applyFont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 applyBorder="1"/>
    <xf numFmtId="0" fontId="15" fillId="0" borderId="0" xfId="1" applyFont="1"/>
    <xf numFmtId="0" fontId="13" fillId="5" borderId="1" xfId="1" applyFont="1" applyFill="1" applyBorder="1"/>
    <xf numFmtId="0" fontId="13" fillId="0" borderId="1" xfId="1" applyFont="1" applyBorder="1" applyAlignment="1">
      <alignment horizontal="centerContinuous"/>
    </xf>
    <xf numFmtId="0" fontId="16" fillId="5" borderId="0" xfId="1" applyFont="1" applyFill="1" applyBorder="1"/>
    <xf numFmtId="166" fontId="10" fillId="0" borderId="1" xfId="1" applyNumberFormat="1" applyFont="1" applyBorder="1"/>
    <xf numFmtId="166" fontId="10" fillId="0" borderId="0" xfId="1" applyNumberFormat="1" applyFont="1"/>
    <xf numFmtId="0" fontId="10" fillId="0" borderId="0" xfId="1" applyFont="1" applyAlignment="1">
      <alignment wrapText="1"/>
    </xf>
    <xf numFmtId="0" fontId="12" fillId="5" borderId="0" xfId="0" applyFont="1" applyFill="1" applyAlignment="1">
      <alignment vertical="center"/>
    </xf>
    <xf numFmtId="0" fontId="14" fillId="0" borderId="0" xfId="1" applyFont="1"/>
    <xf numFmtId="2" fontId="10" fillId="0" borderId="0" xfId="1" applyNumberFormat="1" applyFont="1" applyBorder="1"/>
    <xf numFmtId="0" fontId="13" fillId="5" borderId="0" xfId="1" applyFont="1" applyFill="1" applyBorder="1" applyAlignment="1">
      <alignment wrapText="1"/>
    </xf>
    <xf numFmtId="165" fontId="13" fillId="5" borderId="0" xfId="1" applyNumberFormat="1" applyFont="1" applyFill="1" applyBorder="1"/>
    <xf numFmtId="0" fontId="0" fillId="0" borderId="0" xfId="0" applyFont="1"/>
    <xf numFmtId="0" fontId="17" fillId="0" borderId="1" xfId="0" applyFont="1" applyBorder="1"/>
    <xf numFmtId="2" fontId="0" fillId="0" borderId="1" xfId="0" applyNumberFormat="1" applyBorder="1"/>
    <xf numFmtId="0" fontId="9" fillId="0" borderId="0" xfId="0" applyFont="1"/>
    <xf numFmtId="0" fontId="17" fillId="0" borderId="0" xfId="0" applyFont="1"/>
    <xf numFmtId="0" fontId="17" fillId="0" borderId="1" xfId="0" applyFont="1" applyBorder="1" applyAlignment="1">
      <alignment wrapText="1"/>
    </xf>
    <xf numFmtId="0" fontId="18" fillId="0" borderId="0" xfId="0" applyFont="1"/>
    <xf numFmtId="2" fontId="10" fillId="0" borderId="2" xfId="1" applyNumberFormat="1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2" fontId="17" fillId="0" borderId="1" xfId="0" applyNumberFormat="1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7" fillId="6" borderId="1" xfId="0" applyFont="1" applyFill="1" applyBorder="1"/>
    <xf numFmtId="0" fontId="0" fillId="0" borderId="0" xfId="0" applyAlignment="1">
      <alignment horizontal="left" indent="1"/>
    </xf>
    <xf numFmtId="0" fontId="13" fillId="5" borderId="1" xfId="1" applyFont="1" applyFill="1" applyBorder="1" applyAlignment="1">
      <alignment horizontal="centerContinuous"/>
    </xf>
    <xf numFmtId="2" fontId="10" fillId="6" borderId="1" xfId="1" applyNumberFormat="1" applyFont="1" applyFill="1" applyBorder="1"/>
    <xf numFmtId="0" fontId="20" fillId="5" borderId="0" xfId="0" applyFont="1" applyFill="1" applyAlignment="1">
      <alignment vertical="center"/>
    </xf>
    <xf numFmtId="0" fontId="3" fillId="2" borderId="0" xfId="2" applyFont="1" applyFill="1" applyAlignment="1" applyProtection="1">
      <alignment horizontal="center" vertical="center"/>
    </xf>
    <xf numFmtId="0" fontId="2" fillId="4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8"/>
    <cellStyle name="Обычный" xfId="0" builtinId="0"/>
    <cellStyle name="Обычный 2" xfId="1"/>
    <cellStyle name="Обычный 2 2" xfId="3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Графики!$I$12</c:f>
          <c:strCache>
            <c:ptCount val="1"/>
            <c:pt idx="0">
              <c:v>Экспоненциальное распределение Exp(лямбда=0,2)</c:v>
            </c:pt>
          </c:strCache>
        </c:strRef>
      </c:tx>
      <c:layout/>
      <c:overlay val="1"/>
      <c:txPr>
        <a:bodyPr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1695702496550736E-2"/>
          <c:y val="0.12903643044619423"/>
          <c:w val="0.90069848760761584"/>
          <c:h val="0.6652994059953032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Графики!$C$14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marker>
            <c:symbol val="none"/>
          </c:marker>
          <c:xVal>
            <c:numRef>
              <c:f>Графики!$A$15:$A$34</c:f>
              <c:numCache>
                <c:formatCode>General</c:formatCode>
                <c:ptCount val="20"/>
                <c:pt idx="0">
                  <c:v>0.25</c:v>
                </c:pt>
                <c:pt idx="1">
                  <c:v>1.25</c:v>
                </c:pt>
                <c:pt idx="2">
                  <c:v>2.25</c:v>
                </c:pt>
                <c:pt idx="3">
                  <c:v>3.25</c:v>
                </c:pt>
                <c:pt idx="4">
                  <c:v>4.25</c:v>
                </c:pt>
                <c:pt idx="5">
                  <c:v>5.25</c:v>
                </c:pt>
                <c:pt idx="6">
                  <c:v>6.25</c:v>
                </c:pt>
                <c:pt idx="7">
                  <c:v>7.25</c:v>
                </c:pt>
                <c:pt idx="8">
                  <c:v>8.25</c:v>
                </c:pt>
                <c:pt idx="9">
                  <c:v>9.25</c:v>
                </c:pt>
                <c:pt idx="10">
                  <c:v>10.25</c:v>
                </c:pt>
                <c:pt idx="11">
                  <c:v>11.25</c:v>
                </c:pt>
                <c:pt idx="12">
                  <c:v>12.25</c:v>
                </c:pt>
                <c:pt idx="13">
                  <c:v>13.25</c:v>
                </c:pt>
                <c:pt idx="14">
                  <c:v>14.25</c:v>
                </c:pt>
                <c:pt idx="15">
                  <c:v>15.25</c:v>
                </c:pt>
                <c:pt idx="16">
                  <c:v>16.25</c:v>
                </c:pt>
                <c:pt idx="17">
                  <c:v>17.25</c:v>
                </c:pt>
                <c:pt idx="18">
                  <c:v>18.25</c:v>
                </c:pt>
                <c:pt idx="19">
                  <c:v>19.25</c:v>
                </c:pt>
              </c:numCache>
            </c:numRef>
          </c:xVal>
          <c:yVal>
            <c:numRef>
              <c:f>Графики!$C$15:$C$34</c:f>
              <c:numCache>
                <c:formatCode>General</c:formatCode>
                <c:ptCount val="20"/>
                <c:pt idx="0">
                  <c:v>0.19024588490014283</c:v>
                </c:pt>
                <c:pt idx="1">
                  <c:v>0.155760156614281</c:v>
                </c:pt>
                <c:pt idx="2">
                  <c:v>0.12752563032435468</c:v>
                </c:pt>
                <c:pt idx="3">
                  <c:v>0.10440915535220321</c:v>
                </c:pt>
                <c:pt idx="4">
                  <c:v>8.548298638974533E-2</c:v>
                </c:pt>
                <c:pt idx="5">
                  <c:v>6.9987549822231071E-2</c:v>
                </c:pt>
                <c:pt idx="6">
                  <c:v>5.7300959372038024E-2</c:v>
                </c:pt>
                <c:pt idx="7">
                  <c:v>4.6914057618759525E-2</c:v>
                </c:pt>
                <c:pt idx="8">
                  <c:v>3.8409981724150818E-2</c:v>
                </c:pt>
                <c:pt idx="9">
                  <c:v>3.1447433262725526E-2</c:v>
                </c:pt>
                <c:pt idx="10">
                  <c:v>2.5746980717560836E-2</c:v>
                </c:pt>
                <c:pt idx="11">
                  <c:v>2.1079844912372869E-2</c:v>
                </c:pt>
                <c:pt idx="12">
                  <c:v>1.7258717299874101E-2</c:v>
                </c:pt>
                <c:pt idx="13">
                  <c:v>1.4130242612085914E-2</c:v>
                </c:pt>
                <c:pt idx="14">
                  <c:v>1.1568864174967691E-2</c:v>
                </c:pt>
                <c:pt idx="15">
                  <c:v>9.4717848782281816E-3</c:v>
                </c:pt>
                <c:pt idx="16">
                  <c:v>7.7548415663444021E-3</c:v>
                </c:pt>
                <c:pt idx="17">
                  <c:v>6.3491272756135879E-3</c:v>
                </c:pt>
                <c:pt idx="18">
                  <c:v>5.1982257557510667E-3</c:v>
                </c:pt>
                <c:pt idx="19">
                  <c:v>4.2559472876754342E-3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1E-44E0-95CF-41B1572C3F35}"/>
            </c:ext>
          </c:extLst>
        </c:ser>
        <c:ser>
          <c:idx val="1"/>
          <c:order val="1"/>
          <c:tx>
            <c:strRef>
              <c:f>Графики!$A$8</c:f>
              <c:strCache>
                <c:ptCount val="1"/>
                <c:pt idx="0">
                  <c:v>Матем.ожидание (среднее значение)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Графики!$F$15:$F$16</c:f>
              <c:numCache>
                <c:formatCode>0.00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Графики!$G$15:$G$16</c:f>
              <c:numCache>
                <c:formatCode>General</c:formatCode>
                <c:ptCount val="2"/>
                <c:pt idx="0">
                  <c:v>0</c:v>
                </c:pt>
                <c:pt idx="1">
                  <c:v>7.357588823428847E-2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1E-44E0-95CF-41B1572C3F35}"/>
            </c:ext>
          </c:extLst>
        </c:ser>
        <c:ser>
          <c:idx val="8"/>
          <c:order val="2"/>
          <c:tx>
            <c:strRef>
              <c:f>Графики!$B$14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marker>
            <c:symbol val="none"/>
          </c:marker>
          <c:xVal>
            <c:numRef>
              <c:f>Графики!$A$15:$A$34</c:f>
              <c:numCache>
                <c:formatCode>General</c:formatCode>
                <c:ptCount val="20"/>
                <c:pt idx="0">
                  <c:v>0.25</c:v>
                </c:pt>
                <c:pt idx="1">
                  <c:v>1.25</c:v>
                </c:pt>
                <c:pt idx="2">
                  <c:v>2.25</c:v>
                </c:pt>
                <c:pt idx="3">
                  <c:v>3.25</c:v>
                </c:pt>
                <c:pt idx="4">
                  <c:v>4.25</c:v>
                </c:pt>
                <c:pt idx="5">
                  <c:v>5.25</c:v>
                </c:pt>
                <c:pt idx="6">
                  <c:v>6.25</c:v>
                </c:pt>
                <c:pt idx="7">
                  <c:v>7.25</c:v>
                </c:pt>
                <c:pt idx="8">
                  <c:v>8.25</c:v>
                </c:pt>
                <c:pt idx="9">
                  <c:v>9.25</c:v>
                </c:pt>
                <c:pt idx="10">
                  <c:v>10.25</c:v>
                </c:pt>
                <c:pt idx="11">
                  <c:v>11.25</c:v>
                </c:pt>
                <c:pt idx="12">
                  <c:v>12.25</c:v>
                </c:pt>
                <c:pt idx="13">
                  <c:v>13.25</c:v>
                </c:pt>
                <c:pt idx="14">
                  <c:v>14.25</c:v>
                </c:pt>
                <c:pt idx="15">
                  <c:v>15.25</c:v>
                </c:pt>
                <c:pt idx="16">
                  <c:v>16.25</c:v>
                </c:pt>
                <c:pt idx="17">
                  <c:v>17.25</c:v>
                </c:pt>
                <c:pt idx="18">
                  <c:v>18.25</c:v>
                </c:pt>
                <c:pt idx="19">
                  <c:v>19.25</c:v>
                </c:pt>
              </c:numCache>
            </c:numRef>
          </c:xVal>
          <c:yVal>
            <c:numRef>
              <c:f>Графики!$B$15:$B$34</c:f>
              <c:numCache>
                <c:formatCode>General</c:formatCode>
                <c:ptCount val="20"/>
                <c:pt idx="0">
                  <c:v>4.8770575499285991E-2</c:v>
                </c:pt>
                <c:pt idx="1">
                  <c:v>0.22119921692859512</c:v>
                </c:pt>
                <c:pt idx="2">
                  <c:v>0.36237184837822667</c:v>
                </c:pt>
                <c:pt idx="3">
                  <c:v>0.47795422323898396</c:v>
                </c:pt>
                <c:pt idx="4">
                  <c:v>0.5725850680512734</c:v>
                </c:pt>
                <c:pt idx="5">
                  <c:v>0.65006225088884473</c:v>
                </c:pt>
                <c:pt idx="6">
                  <c:v>0.71349520313980985</c:v>
                </c:pt>
                <c:pt idx="7">
                  <c:v>0.76542971190620235</c:v>
                </c:pt>
                <c:pt idx="8">
                  <c:v>0.80795009137924589</c:v>
                </c:pt>
                <c:pt idx="9">
                  <c:v>0.84276283368637239</c:v>
                </c:pt>
                <c:pt idx="10">
                  <c:v>0.87126509641219585</c:v>
                </c:pt>
                <c:pt idx="11">
                  <c:v>0.89460077543813565</c:v>
                </c:pt>
                <c:pt idx="12">
                  <c:v>0.91370641350062953</c:v>
                </c:pt>
                <c:pt idx="13">
                  <c:v>0.92934878693957046</c:v>
                </c:pt>
                <c:pt idx="14">
                  <c:v>0.94215567912516152</c:v>
                </c:pt>
                <c:pt idx="15">
                  <c:v>0.95264107560885913</c:v>
                </c:pt>
                <c:pt idx="16">
                  <c:v>0.96122579216827797</c:v>
                </c:pt>
                <c:pt idx="17">
                  <c:v>0.96825436362193207</c:v>
                </c:pt>
                <c:pt idx="18">
                  <c:v>0.97400887122124469</c:v>
                </c:pt>
                <c:pt idx="19">
                  <c:v>0.97872026356162278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E-44E0-95CF-41B1572C3F35}"/>
            </c:ext>
          </c:extLst>
        </c:ser>
        <c:ser>
          <c:idx val="4"/>
          <c:order val="3"/>
          <c:tx>
            <c:strRef>
              <c:f>Графики!$A$10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Графики!$F$17:$F$18</c:f>
              <c:numCache>
                <c:formatCode>0.00</c:formatCode>
                <c:ptCount val="2"/>
                <c:pt idx="0">
                  <c:v>3.4657359027997261</c:v>
                </c:pt>
                <c:pt idx="1">
                  <c:v>3.4657359027997261</c:v>
                </c:pt>
              </c:numCache>
            </c:numRef>
          </c:xVal>
          <c:yVal>
            <c:numRef>
              <c:f>Графики!$G$17:$G$18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1E-44E0-95CF-41B1572C3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05632"/>
        <c:axId val="150149760"/>
      </c:scatterChart>
      <c:valAx>
        <c:axId val="15000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0149760"/>
        <c:crosses val="autoZero"/>
        <c:crossBetween val="midCat"/>
      </c:valAx>
      <c:valAx>
        <c:axId val="15014976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005632"/>
        <c:crosses val="autoZero"/>
        <c:crossBetween val="midCat"/>
        <c:majorUnit val="0.1"/>
      </c:valAx>
    </c:plotArea>
    <c:legend>
      <c:legendPos val="b"/>
      <c:layout>
        <c:manualLayout>
          <c:xMode val="edge"/>
          <c:yMode val="edge"/>
          <c:x val="8.2388707926167204E-2"/>
          <c:y val="0.8777580402449694"/>
          <c:w val="0.89168295331161784"/>
          <c:h val="0.105400104986876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6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13</xdr:row>
      <xdr:rowOff>76200</xdr:rowOff>
    </xdr:from>
    <xdr:to>
      <xdr:col>2</xdr:col>
      <xdr:colOff>466725</xdr:colOff>
      <xdr:row>13</xdr:row>
      <xdr:rowOff>247650</xdr:rowOff>
    </xdr:to>
    <xdr:pic>
      <xdr:nvPicPr>
        <xdr:cNvPr id="10" name="Рисунок 9" descr="\lambda^{-1}\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343150"/>
          <a:ext cx="2571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16</xdr:row>
      <xdr:rowOff>0</xdr:rowOff>
    </xdr:from>
    <xdr:to>
      <xdr:col>4</xdr:col>
      <xdr:colOff>190500</xdr:colOff>
      <xdr:row>17</xdr:row>
      <xdr:rowOff>38100</xdr:rowOff>
    </xdr:to>
    <xdr:pic>
      <xdr:nvPicPr>
        <xdr:cNvPr id="11" name="Рисунок 10" descr="\ln(2)/\lambda\,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981325"/>
          <a:ext cx="600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14</xdr:row>
      <xdr:rowOff>114300</xdr:rowOff>
    </xdr:from>
    <xdr:to>
      <xdr:col>2</xdr:col>
      <xdr:colOff>447675</xdr:colOff>
      <xdr:row>14</xdr:row>
      <xdr:rowOff>285750</xdr:rowOff>
    </xdr:to>
    <xdr:pic>
      <xdr:nvPicPr>
        <xdr:cNvPr id="12" name="Рисунок 11" descr="\lambda^{-2}\,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2714625"/>
          <a:ext cx="2667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14</xdr:row>
      <xdr:rowOff>171450</xdr:rowOff>
    </xdr:from>
    <xdr:to>
      <xdr:col>8</xdr:col>
      <xdr:colOff>533400</xdr:colOff>
      <xdr:row>14</xdr:row>
      <xdr:rowOff>352425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771775"/>
          <a:ext cx="11715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13</xdr:row>
      <xdr:rowOff>66675</xdr:rowOff>
    </xdr:from>
    <xdr:to>
      <xdr:col>8</xdr:col>
      <xdr:colOff>409575</xdr:colOff>
      <xdr:row>13</xdr:row>
      <xdr:rowOff>257175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333625"/>
          <a:ext cx="1057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16</xdr:col>
      <xdr:colOff>609599</xdr:colOff>
      <xdr:row>31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133350</xdr:colOff>
      <xdr:row>12</xdr:row>
      <xdr:rowOff>114300</xdr:rowOff>
    </xdr:from>
    <xdr:to>
      <xdr:col>2</xdr:col>
      <xdr:colOff>571500</xdr:colOff>
      <xdr:row>12</xdr:row>
      <xdr:rowOff>285750</xdr:rowOff>
    </xdr:to>
    <xdr:pic>
      <xdr:nvPicPr>
        <xdr:cNvPr id="3" name="Рисунок 2" descr="\lambda e^{-\lambda x}\,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2819400"/>
          <a:ext cx="438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895350</xdr:colOff>
      <xdr:row>12</xdr:row>
      <xdr:rowOff>85725</xdr:rowOff>
    </xdr:from>
    <xdr:to>
      <xdr:col>1</xdr:col>
      <xdr:colOff>904875</xdr:colOff>
      <xdr:row>12</xdr:row>
      <xdr:rowOff>266700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790825"/>
          <a:ext cx="11715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eksponenci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eksponenci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2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K2" sqref="K2"/>
    </sheetView>
  </sheetViews>
  <sheetFormatPr defaultRowHeight="12.75" x14ac:dyDescent="0.2"/>
  <cols>
    <col min="1" max="1" width="15.42578125" style="6" customWidth="1"/>
    <col min="2" max="2" width="9.5703125" style="6" customWidth="1"/>
    <col min="3" max="3" width="9.85546875" style="6" customWidth="1"/>
    <col min="4" max="4" width="7.42578125" style="6" bestFit="1" customWidth="1"/>
    <col min="5" max="6" width="10.85546875" style="6" customWidth="1"/>
    <col min="7" max="7" width="14.5703125" style="6" customWidth="1"/>
    <col min="8" max="8" width="11.5703125" style="6" customWidth="1"/>
    <col min="9" max="9" width="8.85546875" style="6" customWidth="1"/>
    <col min="10" max="10" width="10" style="6" customWidth="1"/>
    <col min="11" max="11" width="10.28515625" style="6" customWidth="1"/>
    <col min="12" max="262" width="9.140625" style="6"/>
    <col min="263" max="263" width="10" style="6" customWidth="1"/>
    <col min="264" max="343" width="9.140625" style="6"/>
    <col min="344" max="344" width="8.5703125" style="6" customWidth="1"/>
    <col min="345" max="16384" width="9.140625" style="6"/>
  </cols>
  <sheetData>
    <row r="1" spans="1:20" ht="26.25" x14ac:dyDescent="0.2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20" ht="15.75" x14ac:dyDescent="0.25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53" t="s">
        <v>52</v>
      </c>
    </row>
    <row r="3" spans="1:20" ht="18.75" x14ac:dyDescent="0.2">
      <c r="A3" s="9" t="s">
        <v>29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20" ht="15.75" x14ac:dyDescent="0.25">
      <c r="A4" s="25" t="s">
        <v>48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0" ht="4.5" customHeight="1" x14ac:dyDescent="0.2"/>
    <row r="6" spans="1:20" x14ac:dyDescent="0.2">
      <c r="A6" s="14" t="s">
        <v>19</v>
      </c>
      <c r="B6" s="14" t="s">
        <v>10</v>
      </c>
    </row>
    <row r="7" spans="1:20" x14ac:dyDescent="0.2">
      <c r="A7" s="15" t="s">
        <v>30</v>
      </c>
      <c r="B7" s="16">
        <v>0.2</v>
      </c>
      <c r="C7" s="6" t="s">
        <v>31</v>
      </c>
    </row>
    <row r="9" spans="1:20" x14ac:dyDescent="0.2">
      <c r="A9" s="15" t="s">
        <v>3</v>
      </c>
      <c r="B9" s="15">
        <v>0.3</v>
      </c>
    </row>
    <row r="10" spans="1:20" x14ac:dyDescent="0.2">
      <c r="A10" s="15" t="str">
        <f>"p(X="&amp;B9&amp;")"</f>
        <v>p(X=0,3)</v>
      </c>
      <c r="B10" s="15">
        <f>_xlfn.EXPON.DIST(B9,B7,FALSE)</f>
        <v>0.18835290671684976</v>
      </c>
      <c r="C10" s="6" t="s">
        <v>47</v>
      </c>
    </row>
    <row r="11" spans="1:20" x14ac:dyDescent="0.2">
      <c r="A11" s="17"/>
      <c r="B11" s="17"/>
      <c r="T11" s="6" t="s">
        <v>51</v>
      </c>
    </row>
    <row r="12" spans="1:20" ht="15.75" x14ac:dyDescent="0.25">
      <c r="A12" s="10" t="s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20" ht="5.25" customHeight="1" x14ac:dyDescent="0.2"/>
    <row r="14" spans="1:20" ht="26.25" x14ac:dyDescent="0.25">
      <c r="A14" s="18" t="s">
        <v>12</v>
      </c>
      <c r="B14" s="19">
        <f>1/B7</f>
        <v>5</v>
      </c>
      <c r="C14"/>
      <c r="G14" s="28" t="s">
        <v>17</v>
      </c>
    </row>
    <row r="15" spans="1:20" ht="39" x14ac:dyDescent="0.25">
      <c r="A15" s="15" t="s">
        <v>13</v>
      </c>
      <c r="B15" s="19">
        <f>B7^-2</f>
        <v>24.999999999999996</v>
      </c>
      <c r="D15" s="6" t="s">
        <v>32</v>
      </c>
      <c r="E15"/>
      <c r="F15"/>
      <c r="G15" s="28" t="s">
        <v>46</v>
      </c>
    </row>
    <row r="16" spans="1:20" ht="15" x14ac:dyDescent="0.25">
      <c r="A16" s="15" t="s">
        <v>7</v>
      </c>
      <c r="B16" s="19">
        <v>0</v>
      </c>
      <c r="C16" s="21"/>
      <c r="E16"/>
    </row>
    <row r="17" spans="1:12" x14ac:dyDescent="0.2">
      <c r="A17" s="15" t="s">
        <v>6</v>
      </c>
      <c r="B17" s="20">
        <f>LN(2)/B7</f>
        <v>3.4657359027997261</v>
      </c>
      <c r="C17" s="20">
        <f>_xlfn.GAMMA.INV(0.5,1,1/лямбда)</f>
        <v>3.4657359027997265</v>
      </c>
    </row>
    <row r="18" spans="1:12" x14ac:dyDescent="0.2">
      <c r="A18" s="17"/>
    </row>
    <row r="19" spans="1:12" x14ac:dyDescent="0.2">
      <c r="A19" s="10" t="s">
        <v>50</v>
      </c>
      <c r="B19" s="10"/>
      <c r="C19" s="12"/>
      <c r="D19" s="12"/>
      <c r="E19" s="12"/>
      <c r="F19" s="12"/>
      <c r="G19" s="12"/>
      <c r="H19" s="13"/>
      <c r="I19" s="13"/>
      <c r="J19" s="13"/>
      <c r="K19" s="13"/>
    </row>
    <row r="20" spans="1:12" x14ac:dyDescent="0.2">
      <c r="A20" s="22" t="s">
        <v>18</v>
      </c>
    </row>
    <row r="22" spans="1:12" x14ac:dyDescent="0.2">
      <c r="B22" s="23" t="s">
        <v>33</v>
      </c>
      <c r="C22" s="23"/>
      <c r="D22" s="24" t="s">
        <v>14</v>
      </c>
      <c r="E22" s="24"/>
      <c r="F22" s="23" t="s">
        <v>34</v>
      </c>
      <c r="G22" s="23"/>
      <c r="H22" s="24" t="s">
        <v>37</v>
      </c>
      <c r="I22" s="24"/>
      <c r="J22" s="49" t="s">
        <v>42</v>
      </c>
      <c r="K22" s="49"/>
    </row>
    <row r="23" spans="1:12" x14ac:dyDescent="0.2">
      <c r="A23" s="14" t="s">
        <v>15</v>
      </c>
      <c r="B23" s="14" t="s">
        <v>16</v>
      </c>
      <c r="C23" s="14" t="s">
        <v>49</v>
      </c>
      <c r="D23" s="14" t="s">
        <v>16</v>
      </c>
      <c r="E23" s="14" t="str">
        <f>C23</f>
        <v>p(X=х)</v>
      </c>
      <c r="F23" s="14" t="s">
        <v>16</v>
      </c>
      <c r="G23" s="14" t="str">
        <f>C23</f>
        <v>p(X=х)</v>
      </c>
      <c r="H23" s="14" t="s">
        <v>16</v>
      </c>
      <c r="I23" s="14" t="str">
        <f>C23</f>
        <v>p(X=х)</v>
      </c>
      <c r="J23" s="14" t="s">
        <v>16</v>
      </c>
      <c r="K23" s="14" t="str">
        <f>C23</f>
        <v>p(X=х)</v>
      </c>
    </row>
    <row r="24" spans="1:12" x14ac:dyDescent="0.2">
      <c r="A24" s="19">
        <f>лямбда/10</f>
        <v>0.02</v>
      </c>
      <c r="B24" s="26">
        <f t="shared" ref="B24:B34" si="0">_xlfn.EXPON.DIST($A24,лямбда,TRUE)</f>
        <v>3.9920106560085277E-3</v>
      </c>
      <c r="C24" s="26">
        <f t="shared" ref="C24:C34" si="1">_xlfn.EXPON.DIST($A24,лямбда,FALSE)</f>
        <v>0.19920159786879832</v>
      </c>
      <c r="D24" s="26">
        <f t="shared" ref="D24:D34" si="2">1-EXP(-лямбда*A24)</f>
        <v>3.9920106560085156E-3</v>
      </c>
      <c r="E24" s="26">
        <f t="shared" ref="E24:E34" si="3">лямбда*EXP(-лямбда*A24)</f>
        <v>0.19920159786879832</v>
      </c>
      <c r="F24" s="26">
        <f t="shared" ref="F24:F34" si="4">EXPONDIST($A24,лямбда,TRUE)</f>
        <v>3.9920106560085277E-3</v>
      </c>
      <c r="G24" s="26">
        <f t="shared" ref="G24:G34" si="5">EXPONDIST($A24,лямбда,FALSE)</f>
        <v>0.19920159786879832</v>
      </c>
      <c r="H24" s="26">
        <f t="shared" ref="H24:H34" si="6">_xlfn.GAMMA.DIST($A24,1,1/лямбда,TRUE)</f>
        <v>3.9920106560085277E-3</v>
      </c>
      <c r="I24" s="26">
        <f t="shared" ref="I24:I34" si="7">_xlfn.GAMMA.DIST($A24,1,1/лямбда,FALSE)</f>
        <v>0.19920159786879837</v>
      </c>
      <c r="J24" s="26">
        <f t="shared" ref="J24:J34" si="8">_xlfn.WEIBULL.DIST(A24,1,1/лямбда,TRUE)</f>
        <v>3.9920106560085294E-3</v>
      </c>
      <c r="K24" s="26">
        <f t="shared" ref="K24:K34" si="9">_xlfn.WEIBULL.DIST(A24,1,1/лямбда,FALSE)</f>
        <v>0.19920159786879835</v>
      </c>
      <c r="L24" s="27"/>
    </row>
    <row r="25" spans="1:12" x14ac:dyDescent="0.2">
      <c r="A25" s="19">
        <f>A24+$B$14/2</f>
        <v>2.52</v>
      </c>
      <c r="B25" s="26">
        <f t="shared" si="0"/>
        <v>0.39589061714413532</v>
      </c>
      <c r="C25" s="26">
        <f t="shared" si="1"/>
        <v>0.12082187657117294</v>
      </c>
      <c r="D25" s="26">
        <f t="shared" si="2"/>
        <v>0.39589061714413532</v>
      </c>
      <c r="E25" s="26">
        <f t="shared" si="3"/>
        <v>0.12082187657117294</v>
      </c>
      <c r="F25" s="26">
        <f t="shared" si="4"/>
        <v>0.39589061714413532</v>
      </c>
      <c r="G25" s="26">
        <f t="shared" si="5"/>
        <v>0.12082187657117294</v>
      </c>
      <c r="H25" s="26">
        <f t="shared" si="6"/>
        <v>0.39589061714413532</v>
      </c>
      <c r="I25" s="26">
        <f t="shared" si="7"/>
        <v>0.12082187657117292</v>
      </c>
      <c r="J25" s="26">
        <f t="shared" si="8"/>
        <v>0.39589061714413532</v>
      </c>
      <c r="K25" s="26">
        <f t="shared" si="9"/>
        <v>0.12082187657117296</v>
      </c>
      <c r="L25" s="27"/>
    </row>
    <row r="26" spans="1:12" x14ac:dyDescent="0.2">
      <c r="A26" s="19">
        <f t="shared" ref="A26:A34" si="10">A25+$B$14/2</f>
        <v>5.0199999999999996</v>
      </c>
      <c r="B26" s="26">
        <f t="shared" si="0"/>
        <v>0.63358913747784051</v>
      </c>
      <c r="C26" s="26">
        <f t="shared" si="1"/>
        <v>7.3282172504431906E-2</v>
      </c>
      <c r="D26" s="26">
        <f t="shared" si="2"/>
        <v>0.63358913747784051</v>
      </c>
      <c r="E26" s="26">
        <f t="shared" si="3"/>
        <v>7.3282172504431906E-2</v>
      </c>
      <c r="F26" s="26">
        <f t="shared" si="4"/>
        <v>0.63358913747784051</v>
      </c>
      <c r="G26" s="26">
        <f t="shared" si="5"/>
        <v>7.3282172504431906E-2</v>
      </c>
      <c r="H26" s="26">
        <f t="shared" si="6"/>
        <v>0.63358913747784051</v>
      </c>
      <c r="I26" s="26">
        <f t="shared" si="7"/>
        <v>7.3282172504431892E-2</v>
      </c>
      <c r="J26" s="26">
        <f t="shared" si="8"/>
        <v>0.63358913747784051</v>
      </c>
      <c r="K26" s="26">
        <f t="shared" si="9"/>
        <v>7.3282172504431906E-2</v>
      </c>
      <c r="L26" s="27"/>
    </row>
    <row r="27" spans="1:12" x14ac:dyDescent="0.2">
      <c r="A27" s="19">
        <f t="shared" si="10"/>
        <v>7.52</v>
      </c>
      <c r="B27" s="26">
        <f t="shared" si="0"/>
        <v>0.77776057782855956</v>
      </c>
      <c r="C27" s="26">
        <f t="shared" si="1"/>
        <v>4.4447884434288085E-2</v>
      </c>
      <c r="D27" s="26">
        <f t="shared" si="2"/>
        <v>0.77776057782855956</v>
      </c>
      <c r="E27" s="26">
        <f t="shared" si="3"/>
        <v>4.4447884434288085E-2</v>
      </c>
      <c r="F27" s="26">
        <f t="shared" si="4"/>
        <v>0.77776057782855956</v>
      </c>
      <c r="G27" s="26">
        <f t="shared" si="5"/>
        <v>4.4447884434288085E-2</v>
      </c>
      <c r="H27" s="26">
        <f t="shared" si="6"/>
        <v>0.77776057782855956</v>
      </c>
      <c r="I27" s="26">
        <f t="shared" si="7"/>
        <v>4.4447884434288085E-2</v>
      </c>
      <c r="J27" s="26">
        <f t="shared" si="8"/>
        <v>0.77776057782855956</v>
      </c>
      <c r="K27" s="26">
        <f t="shared" si="9"/>
        <v>4.4447884434288092E-2</v>
      </c>
      <c r="L27" s="27"/>
    </row>
    <row r="28" spans="1:12" x14ac:dyDescent="0.2">
      <c r="A28" s="19">
        <f t="shared" si="10"/>
        <v>10.02</v>
      </c>
      <c r="B28" s="26">
        <f t="shared" si="0"/>
        <v>0.86520497665620177</v>
      </c>
      <c r="C28" s="26">
        <f t="shared" si="1"/>
        <v>2.695900466875964E-2</v>
      </c>
      <c r="D28" s="26">
        <f t="shared" si="2"/>
        <v>0.86520497665620177</v>
      </c>
      <c r="E28" s="26">
        <f t="shared" si="3"/>
        <v>2.695900466875964E-2</v>
      </c>
      <c r="F28" s="26">
        <f t="shared" si="4"/>
        <v>0.86520497665620177</v>
      </c>
      <c r="G28" s="26">
        <f t="shared" si="5"/>
        <v>2.695900466875964E-2</v>
      </c>
      <c r="H28" s="26">
        <f t="shared" si="6"/>
        <v>0.86520497665620177</v>
      </c>
      <c r="I28" s="26">
        <f t="shared" si="7"/>
        <v>2.6959004668759636E-2</v>
      </c>
      <c r="J28" s="26">
        <f t="shared" si="8"/>
        <v>0.86520497665620177</v>
      </c>
      <c r="K28" s="26">
        <f t="shared" si="9"/>
        <v>2.6959004668759647E-2</v>
      </c>
      <c r="L28" s="27"/>
    </row>
    <row r="29" spans="1:12" x14ac:dyDescent="0.2">
      <c r="A29" s="19">
        <f t="shared" si="10"/>
        <v>12.52</v>
      </c>
      <c r="B29" s="26">
        <f t="shared" si="0"/>
        <v>0.9182426855653063</v>
      </c>
      <c r="C29" s="26">
        <f t="shared" si="1"/>
        <v>1.6351462886938752E-2</v>
      </c>
      <c r="D29" s="26">
        <f t="shared" si="2"/>
        <v>0.9182426855653063</v>
      </c>
      <c r="E29" s="26">
        <f t="shared" si="3"/>
        <v>1.6351462886938752E-2</v>
      </c>
      <c r="F29" s="26">
        <f t="shared" si="4"/>
        <v>0.9182426855653063</v>
      </c>
      <c r="G29" s="26">
        <f t="shared" si="5"/>
        <v>1.6351462886938752E-2</v>
      </c>
      <c r="H29" s="26">
        <f t="shared" si="6"/>
        <v>0.9182426855653063</v>
      </c>
      <c r="I29" s="26">
        <f t="shared" si="7"/>
        <v>1.6351462886938749E-2</v>
      </c>
      <c r="J29" s="26">
        <f t="shared" si="8"/>
        <v>0.9182426855653063</v>
      </c>
      <c r="K29" s="26">
        <f t="shared" si="9"/>
        <v>1.6351462886938752E-2</v>
      </c>
      <c r="L29" s="27"/>
    </row>
    <row r="30" spans="1:12" x14ac:dyDescent="0.2">
      <c r="A30" s="19">
        <f t="shared" si="10"/>
        <v>15.02</v>
      </c>
      <c r="B30" s="26">
        <f t="shared" si="0"/>
        <v>0.95041168213959204</v>
      </c>
      <c r="C30" s="26">
        <f t="shared" si="1"/>
        <v>9.917663572081601E-3</v>
      </c>
      <c r="D30" s="26">
        <f t="shared" si="2"/>
        <v>0.95041168213959204</v>
      </c>
      <c r="E30" s="26">
        <f t="shared" si="3"/>
        <v>9.917663572081601E-3</v>
      </c>
      <c r="F30" s="26">
        <f t="shared" si="4"/>
        <v>0.95041168213959204</v>
      </c>
      <c r="G30" s="26">
        <f t="shared" si="5"/>
        <v>9.917663572081601E-3</v>
      </c>
      <c r="H30" s="26">
        <f t="shared" si="6"/>
        <v>0.95041168213959204</v>
      </c>
      <c r="I30" s="26">
        <f t="shared" si="7"/>
        <v>9.9176635720816027E-3</v>
      </c>
      <c r="J30" s="26">
        <f t="shared" si="8"/>
        <v>0.95041168213959204</v>
      </c>
      <c r="K30" s="26">
        <f t="shared" si="9"/>
        <v>9.9176635720815975E-3</v>
      </c>
      <c r="L30" s="27"/>
    </row>
    <row r="31" spans="1:12" x14ac:dyDescent="0.2">
      <c r="A31" s="19">
        <f t="shared" si="10"/>
        <v>17.52</v>
      </c>
      <c r="B31" s="26">
        <f t="shared" si="0"/>
        <v>0.96992316485408692</v>
      </c>
      <c r="C31" s="26">
        <f t="shared" si="1"/>
        <v>6.0153670291826066E-3</v>
      </c>
      <c r="D31" s="26">
        <f t="shared" si="2"/>
        <v>0.96992316485408692</v>
      </c>
      <c r="E31" s="26">
        <f t="shared" si="3"/>
        <v>6.0153670291826066E-3</v>
      </c>
      <c r="F31" s="26">
        <f t="shared" si="4"/>
        <v>0.96992316485408692</v>
      </c>
      <c r="G31" s="26">
        <f t="shared" si="5"/>
        <v>6.0153670291826066E-3</v>
      </c>
      <c r="H31" s="26">
        <f t="shared" si="6"/>
        <v>0.96992316485408692</v>
      </c>
      <c r="I31" s="26">
        <f t="shared" si="7"/>
        <v>6.0153670291826066E-3</v>
      </c>
      <c r="J31" s="26">
        <f t="shared" si="8"/>
        <v>0.96992316485408692</v>
      </c>
      <c r="K31" s="26">
        <f t="shared" si="9"/>
        <v>6.0153670291826075E-3</v>
      </c>
      <c r="L31" s="27"/>
    </row>
    <row r="32" spans="1:12" x14ac:dyDescent="0.2">
      <c r="A32" s="19">
        <f t="shared" si="10"/>
        <v>20.02</v>
      </c>
      <c r="B32" s="26">
        <f t="shared" si="0"/>
        <v>0.98175747733688123</v>
      </c>
      <c r="C32" s="26">
        <f t="shared" si="1"/>
        <v>3.6485045326237484E-3</v>
      </c>
      <c r="D32" s="26">
        <f t="shared" si="2"/>
        <v>0.98175747733688123</v>
      </c>
      <c r="E32" s="26">
        <f t="shared" si="3"/>
        <v>3.6485045326237484E-3</v>
      </c>
      <c r="F32" s="26">
        <f t="shared" si="4"/>
        <v>0.98175747733688123</v>
      </c>
      <c r="G32" s="26">
        <f t="shared" si="5"/>
        <v>3.6485045326237484E-3</v>
      </c>
      <c r="H32" s="26">
        <f t="shared" si="6"/>
        <v>0.98175747733688123</v>
      </c>
      <c r="I32" s="26">
        <f t="shared" si="7"/>
        <v>3.6485045326237506E-3</v>
      </c>
      <c r="J32" s="26">
        <f t="shared" si="8"/>
        <v>0.98175747733688123</v>
      </c>
      <c r="K32" s="26">
        <f t="shared" si="9"/>
        <v>3.6485045326237523E-3</v>
      </c>
      <c r="L32" s="27"/>
    </row>
    <row r="33" spans="1:12" x14ac:dyDescent="0.2">
      <c r="A33" s="19">
        <f t="shared" si="10"/>
        <v>22.52</v>
      </c>
      <c r="B33" s="26">
        <f t="shared" si="0"/>
        <v>0.98893535069431593</v>
      </c>
      <c r="C33" s="26">
        <f t="shared" si="1"/>
        <v>2.2129298611368153E-3</v>
      </c>
      <c r="D33" s="26">
        <f t="shared" si="2"/>
        <v>0.98893535069431593</v>
      </c>
      <c r="E33" s="26">
        <f t="shared" si="3"/>
        <v>2.2129298611368153E-3</v>
      </c>
      <c r="F33" s="26">
        <f t="shared" si="4"/>
        <v>0.98893535069431593</v>
      </c>
      <c r="G33" s="26">
        <f t="shared" si="5"/>
        <v>2.2129298611368153E-3</v>
      </c>
      <c r="H33" s="26">
        <f t="shared" si="6"/>
        <v>0.98893535069431593</v>
      </c>
      <c r="I33" s="26">
        <f t="shared" si="7"/>
        <v>2.212929861136817E-3</v>
      </c>
      <c r="J33" s="26">
        <f t="shared" si="8"/>
        <v>0.98893535069431593</v>
      </c>
      <c r="K33" s="26">
        <f t="shared" si="9"/>
        <v>2.2129298611368179E-3</v>
      </c>
      <c r="L33" s="27"/>
    </row>
    <row r="34" spans="1:12" x14ac:dyDescent="0.2">
      <c r="A34" s="19">
        <f t="shared" si="10"/>
        <v>25.02</v>
      </c>
      <c r="B34" s="26">
        <f t="shared" si="0"/>
        <v>0.99328895095713454</v>
      </c>
      <c r="C34" s="26">
        <f t="shared" si="1"/>
        <v>1.3422098085730989E-3</v>
      </c>
      <c r="D34" s="26">
        <f t="shared" si="2"/>
        <v>0.99328895095713454</v>
      </c>
      <c r="E34" s="26">
        <f t="shared" si="3"/>
        <v>1.3422098085730989E-3</v>
      </c>
      <c r="F34" s="26">
        <f t="shared" si="4"/>
        <v>0.99328895095713454</v>
      </c>
      <c r="G34" s="26">
        <f t="shared" si="5"/>
        <v>1.3422098085730989E-3</v>
      </c>
      <c r="H34" s="26">
        <f t="shared" si="6"/>
        <v>0.99328895095713454</v>
      </c>
      <c r="I34" s="26">
        <f t="shared" si="7"/>
        <v>1.3422098085731E-3</v>
      </c>
      <c r="J34" s="26">
        <f t="shared" si="8"/>
        <v>0.99328895095713454</v>
      </c>
      <c r="K34" s="26">
        <f t="shared" si="9"/>
        <v>1.3422098085731004E-3</v>
      </c>
      <c r="L34" s="27"/>
    </row>
  </sheetData>
  <hyperlinks>
    <hyperlink ref="A1:E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H2" sqref="H2"/>
    </sheetView>
  </sheetViews>
  <sheetFormatPr defaultRowHeight="15" x14ac:dyDescent="0.25"/>
  <cols>
    <col min="1" max="1" width="17.42578125" customWidth="1"/>
    <col min="2" max="2" width="15.28515625" bestFit="1" customWidth="1"/>
    <col min="3" max="3" width="12.5703125" bestFit="1" customWidth="1"/>
    <col min="4" max="4" width="2.85546875" customWidth="1"/>
    <col min="5" max="5" width="14.5703125" bestFit="1" customWidth="1"/>
    <col min="8" max="8" width="3.85546875" customWidth="1"/>
    <col min="9" max="9" width="14.5703125" bestFit="1" customWidth="1"/>
  </cols>
  <sheetData>
    <row r="1" spans="1:9" ht="26.25" x14ac:dyDescent="0.25">
      <c r="A1" s="5" t="s">
        <v>8</v>
      </c>
      <c r="B1" s="5"/>
      <c r="C1" s="5"/>
      <c r="D1" s="5"/>
      <c r="E1" s="5"/>
      <c r="F1" s="5"/>
      <c r="G1" s="5"/>
      <c r="H1" s="5"/>
    </row>
    <row r="2" spans="1:9" ht="15.75" x14ac:dyDescent="0.25">
      <c r="A2" s="7" t="s">
        <v>9</v>
      </c>
      <c r="B2" s="8"/>
      <c r="C2" s="8"/>
      <c r="D2" s="8"/>
      <c r="E2" s="8"/>
      <c r="F2" s="8"/>
      <c r="G2" s="8"/>
      <c r="H2" s="53" t="s">
        <v>52</v>
      </c>
    </row>
    <row r="3" spans="1:9" ht="18.75" x14ac:dyDescent="0.25">
      <c r="A3" s="9" t="str">
        <f>Пример!A3</f>
        <v>Экспоненциальное распределение. Непрерывные распределения в MS EXCEL</v>
      </c>
      <c r="B3" s="9"/>
      <c r="C3" s="9"/>
      <c r="D3" s="9"/>
      <c r="E3" s="9"/>
      <c r="F3" s="9"/>
      <c r="G3" s="9"/>
      <c r="H3" s="9"/>
    </row>
    <row r="4" spans="1:9" ht="18.75" x14ac:dyDescent="0.25">
      <c r="A4" s="51" t="s">
        <v>20</v>
      </c>
      <c r="B4" s="29"/>
      <c r="C4" s="29"/>
      <c r="D4" s="29"/>
      <c r="E4" s="29"/>
      <c r="F4" s="29"/>
      <c r="G4" s="29"/>
      <c r="H4" s="29"/>
    </row>
    <row r="5" spans="1:9" ht="15.75" x14ac:dyDescent="0.25">
      <c r="A5" s="30"/>
      <c r="B5" s="30"/>
      <c r="C5" s="30"/>
      <c r="D5" s="30"/>
      <c r="E5" s="30"/>
      <c r="F5" s="30"/>
      <c r="G5" s="30"/>
      <c r="H5" s="30"/>
    </row>
    <row r="6" spans="1:9" ht="15.75" x14ac:dyDescent="0.25">
      <c r="A6" s="14" t="s">
        <v>19</v>
      </c>
      <c r="B6" s="14" t="s">
        <v>10</v>
      </c>
      <c r="C6" s="30"/>
      <c r="D6" s="6"/>
      <c r="E6" s="6"/>
      <c r="F6" s="6"/>
      <c r="G6" s="6"/>
      <c r="H6" s="6"/>
    </row>
    <row r="7" spans="1:9" x14ac:dyDescent="0.25">
      <c r="A7" s="15" t="s">
        <v>30</v>
      </c>
      <c r="B7" s="16">
        <v>0.2</v>
      </c>
      <c r="C7" s="6"/>
      <c r="E7" s="6"/>
      <c r="F7" s="6"/>
      <c r="G7" s="6"/>
      <c r="H7" s="6"/>
    </row>
    <row r="8" spans="1:9" ht="26.25" x14ac:dyDescent="0.25">
      <c r="A8" s="18" t="s">
        <v>24</v>
      </c>
      <c r="B8" s="19">
        <f>1/B7</f>
        <v>5</v>
      </c>
      <c r="C8" s="30"/>
      <c r="E8" s="6"/>
      <c r="F8" s="6"/>
      <c r="G8" s="6"/>
      <c r="H8" s="6"/>
    </row>
    <row r="9" spans="1:9" x14ac:dyDescent="0.25">
      <c r="A9" s="15" t="s">
        <v>13</v>
      </c>
      <c r="B9" s="19">
        <f>B8*B8</f>
        <v>25</v>
      </c>
      <c r="C9" s="6" t="s">
        <v>23</v>
      </c>
      <c r="E9" s="6"/>
      <c r="F9" s="6"/>
      <c r="G9" s="6"/>
      <c r="H9" s="6"/>
    </row>
    <row r="10" spans="1:9" x14ac:dyDescent="0.25">
      <c r="A10" s="15" t="s">
        <v>6</v>
      </c>
      <c r="B10" s="19">
        <f>LN(2)/B7</f>
        <v>3.4657359027997261</v>
      </c>
      <c r="E10" s="6"/>
      <c r="F10" s="6"/>
      <c r="G10" s="6"/>
      <c r="H10" s="6"/>
    </row>
    <row r="11" spans="1:9" ht="15.75" x14ac:dyDescent="0.25">
      <c r="B11" s="31"/>
      <c r="C11" s="30"/>
      <c r="E11" s="6"/>
      <c r="F11" s="6"/>
      <c r="G11" s="6"/>
      <c r="H11" s="6"/>
    </row>
    <row r="12" spans="1:9" x14ac:dyDescent="0.25">
      <c r="A12" s="32" t="s">
        <v>21</v>
      </c>
      <c r="B12" s="33"/>
      <c r="C12" s="33"/>
      <c r="D12" s="33"/>
      <c r="E12" s="33"/>
      <c r="F12" s="33"/>
      <c r="G12" s="33"/>
      <c r="I12" s="34" t="str">
        <f>"Экспоненциальное распределение Exp(лямбда="&amp;B7&amp;")"</f>
        <v>Экспоненциальное распределение Exp(лямбда=0,2)</v>
      </c>
    </row>
    <row r="13" spans="1:9" ht="29.25" customHeight="1" x14ac:dyDescent="0.25">
      <c r="A13" s="6"/>
      <c r="B13" s="6"/>
      <c r="C13" s="6"/>
    </row>
    <row r="14" spans="1:9" ht="26.25" x14ac:dyDescent="0.25">
      <c r="A14" s="18" t="s">
        <v>3</v>
      </c>
      <c r="B14" s="18" t="s">
        <v>22</v>
      </c>
      <c r="C14" s="18" t="s">
        <v>17</v>
      </c>
      <c r="E14" s="3"/>
      <c r="F14" s="4" t="s">
        <v>3</v>
      </c>
      <c r="G14" s="4" t="s">
        <v>4</v>
      </c>
    </row>
    <row r="15" spans="1:9" x14ac:dyDescent="0.25">
      <c r="A15" s="35">
        <f>B8/20</f>
        <v>0.25</v>
      </c>
      <c r="B15" s="35">
        <f>_xlfn.EXPON.DIST($A15,$B$7,TRUE)</f>
        <v>4.8770575499285991E-2</v>
      </c>
      <c r="C15" s="35">
        <f>_xlfn.EXPON.DIST($A15,$B$7,FALSE)</f>
        <v>0.19024588490014283</v>
      </c>
      <c r="E15" s="3" t="s">
        <v>5</v>
      </c>
      <c r="F15" s="36">
        <f>B8</f>
        <v>5</v>
      </c>
      <c r="G15" s="3">
        <f>0</f>
        <v>0</v>
      </c>
    </row>
    <row r="16" spans="1:9" x14ac:dyDescent="0.25">
      <c r="A16" s="35">
        <f>A15+$B$8/5</f>
        <v>1.25</v>
      </c>
      <c r="B16" s="35">
        <f t="shared" ref="B16:B34" si="0">_xlfn.EXPON.DIST($A16,$B$7,TRUE)</f>
        <v>0.22119921692859512</v>
      </c>
      <c r="C16" s="35">
        <f t="shared" ref="C16:C34" si="1">_xlfn.EXPON.DIST($A16,$B$7,FALSE)</f>
        <v>0.155760156614281</v>
      </c>
      <c r="E16" s="3" t="s">
        <v>5</v>
      </c>
      <c r="F16" s="36">
        <f>F15</f>
        <v>5</v>
      </c>
      <c r="G16" s="3">
        <f>_xlfn.EXPON.DIST(B8,B$7,FALSE)</f>
        <v>7.357588823428847E-2</v>
      </c>
    </row>
    <row r="17" spans="1:7" x14ac:dyDescent="0.25">
      <c r="A17" s="35">
        <f t="shared" ref="A17:A34" si="2">A16+$B$8/5</f>
        <v>2.25</v>
      </c>
      <c r="B17" s="35">
        <f t="shared" si="0"/>
        <v>0.36237184837822667</v>
      </c>
      <c r="C17" s="35">
        <f t="shared" si="1"/>
        <v>0.12752563032435468</v>
      </c>
      <c r="E17" s="3" t="s">
        <v>6</v>
      </c>
      <c r="F17" s="36">
        <f>B10</f>
        <v>3.4657359027997261</v>
      </c>
      <c r="G17" s="3">
        <v>0</v>
      </c>
    </row>
    <row r="18" spans="1:7" x14ac:dyDescent="0.25">
      <c r="A18" s="35">
        <f t="shared" si="2"/>
        <v>3.25</v>
      </c>
      <c r="B18" s="35">
        <f t="shared" si="0"/>
        <v>0.47795422323898396</v>
      </c>
      <c r="C18" s="35">
        <f t="shared" si="1"/>
        <v>0.10440915535220321</v>
      </c>
      <c r="E18" s="3" t="s">
        <v>6</v>
      </c>
      <c r="F18" s="36">
        <f>F17</f>
        <v>3.4657359027997261</v>
      </c>
      <c r="G18" s="3">
        <f>_xlfn.EXPON.DIST(B10,B$7,FALSE)</f>
        <v>0.1</v>
      </c>
    </row>
    <row r="19" spans="1:7" x14ac:dyDescent="0.25">
      <c r="A19" s="35">
        <f t="shared" si="2"/>
        <v>4.25</v>
      </c>
      <c r="B19" s="35">
        <f t="shared" si="0"/>
        <v>0.5725850680512734</v>
      </c>
      <c r="C19" s="35">
        <f t="shared" si="1"/>
        <v>8.548298638974533E-2</v>
      </c>
    </row>
    <row r="20" spans="1:7" x14ac:dyDescent="0.25">
      <c r="A20" s="35">
        <f t="shared" si="2"/>
        <v>5.25</v>
      </c>
      <c r="B20" s="35">
        <f t="shared" si="0"/>
        <v>0.65006225088884473</v>
      </c>
      <c r="C20" s="35">
        <f t="shared" si="1"/>
        <v>6.9987549822231071E-2</v>
      </c>
    </row>
    <row r="21" spans="1:7" x14ac:dyDescent="0.25">
      <c r="A21" s="35">
        <f t="shared" si="2"/>
        <v>6.25</v>
      </c>
      <c r="B21" s="35">
        <f t="shared" si="0"/>
        <v>0.71349520313980985</v>
      </c>
      <c r="C21" s="35">
        <f t="shared" si="1"/>
        <v>5.7300959372038024E-2</v>
      </c>
    </row>
    <row r="22" spans="1:7" x14ac:dyDescent="0.25">
      <c r="A22" s="35">
        <f t="shared" si="2"/>
        <v>7.25</v>
      </c>
      <c r="B22" s="35">
        <f t="shared" si="0"/>
        <v>0.76542971190620235</v>
      </c>
      <c r="C22" s="35">
        <f t="shared" si="1"/>
        <v>4.6914057618759525E-2</v>
      </c>
    </row>
    <row r="23" spans="1:7" x14ac:dyDescent="0.25">
      <c r="A23" s="35">
        <f t="shared" si="2"/>
        <v>8.25</v>
      </c>
      <c r="B23" s="35">
        <f t="shared" si="0"/>
        <v>0.80795009137924589</v>
      </c>
      <c r="C23" s="35">
        <f t="shared" si="1"/>
        <v>3.8409981724150818E-2</v>
      </c>
    </row>
    <row r="24" spans="1:7" x14ac:dyDescent="0.25">
      <c r="A24" s="35">
        <f t="shared" si="2"/>
        <v>9.25</v>
      </c>
      <c r="B24" s="35">
        <f t="shared" si="0"/>
        <v>0.84276283368637239</v>
      </c>
      <c r="C24" s="35">
        <f t="shared" si="1"/>
        <v>3.1447433262725526E-2</v>
      </c>
    </row>
    <row r="25" spans="1:7" x14ac:dyDescent="0.25">
      <c r="A25" s="35">
        <f t="shared" si="2"/>
        <v>10.25</v>
      </c>
      <c r="B25" s="35">
        <f t="shared" si="0"/>
        <v>0.87126509641219585</v>
      </c>
      <c r="C25" s="35">
        <f t="shared" si="1"/>
        <v>2.5746980717560836E-2</v>
      </c>
    </row>
    <row r="26" spans="1:7" x14ac:dyDescent="0.25">
      <c r="A26" s="35">
        <f t="shared" si="2"/>
        <v>11.25</v>
      </c>
      <c r="B26" s="35">
        <f t="shared" si="0"/>
        <v>0.89460077543813565</v>
      </c>
      <c r="C26" s="35">
        <f t="shared" si="1"/>
        <v>2.1079844912372869E-2</v>
      </c>
    </row>
    <row r="27" spans="1:7" x14ac:dyDescent="0.25">
      <c r="A27" s="35">
        <f t="shared" si="2"/>
        <v>12.25</v>
      </c>
      <c r="B27" s="35">
        <f t="shared" si="0"/>
        <v>0.91370641350062953</v>
      </c>
      <c r="C27" s="35">
        <f t="shared" si="1"/>
        <v>1.7258717299874101E-2</v>
      </c>
    </row>
    <row r="28" spans="1:7" x14ac:dyDescent="0.25">
      <c r="A28" s="35">
        <f t="shared" si="2"/>
        <v>13.25</v>
      </c>
      <c r="B28" s="35">
        <f t="shared" si="0"/>
        <v>0.92934878693957046</v>
      </c>
      <c r="C28" s="35">
        <f t="shared" si="1"/>
        <v>1.4130242612085914E-2</v>
      </c>
    </row>
    <row r="29" spans="1:7" x14ac:dyDescent="0.25">
      <c r="A29" s="35">
        <f t="shared" si="2"/>
        <v>14.25</v>
      </c>
      <c r="B29" s="35">
        <f t="shared" si="0"/>
        <v>0.94215567912516152</v>
      </c>
      <c r="C29" s="35">
        <f t="shared" si="1"/>
        <v>1.1568864174967691E-2</v>
      </c>
    </row>
    <row r="30" spans="1:7" x14ac:dyDescent="0.25">
      <c r="A30" s="35">
        <f t="shared" si="2"/>
        <v>15.25</v>
      </c>
      <c r="B30" s="35">
        <f t="shared" si="0"/>
        <v>0.95264107560885913</v>
      </c>
      <c r="C30" s="35">
        <f t="shared" si="1"/>
        <v>9.4717848782281816E-3</v>
      </c>
    </row>
    <row r="31" spans="1:7" x14ac:dyDescent="0.25">
      <c r="A31" s="35">
        <f t="shared" si="2"/>
        <v>16.25</v>
      </c>
      <c r="B31" s="35">
        <f t="shared" si="0"/>
        <v>0.96122579216827797</v>
      </c>
      <c r="C31" s="35">
        <f t="shared" si="1"/>
        <v>7.7548415663444021E-3</v>
      </c>
    </row>
    <row r="32" spans="1:7" x14ac:dyDescent="0.25">
      <c r="A32" s="35">
        <f t="shared" si="2"/>
        <v>17.25</v>
      </c>
      <c r="B32" s="35">
        <f t="shared" si="0"/>
        <v>0.96825436362193207</v>
      </c>
      <c r="C32" s="35">
        <f t="shared" si="1"/>
        <v>6.3491272756135879E-3</v>
      </c>
    </row>
    <row r="33" spans="1:3" x14ac:dyDescent="0.25">
      <c r="A33" s="35">
        <f t="shared" si="2"/>
        <v>18.25</v>
      </c>
      <c r="B33" s="35">
        <f t="shared" si="0"/>
        <v>0.97400887122124469</v>
      </c>
      <c r="C33" s="35">
        <f t="shared" si="1"/>
        <v>5.1982257557510667E-3</v>
      </c>
    </row>
    <row r="34" spans="1:3" x14ac:dyDescent="0.25">
      <c r="A34" s="35">
        <f t="shared" si="2"/>
        <v>19.25</v>
      </c>
      <c r="B34" s="35">
        <f t="shared" si="0"/>
        <v>0.97872026356162278</v>
      </c>
      <c r="C34" s="35">
        <f t="shared" si="1"/>
        <v>4.2559472876754342E-3</v>
      </c>
    </row>
  </sheetData>
  <hyperlinks>
    <hyperlink ref="A1:D1" r:id="rId1" display="Файл скачан с сайта excel2.ru &gt;&gt;&gt;"/>
    <hyperlink ref="A2" r:id="rId2"/>
    <hyperlink ref="H2" r:id="rId3" display="Задать вопрос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3"/>
  <sheetViews>
    <sheetView workbookViewId="0">
      <selection activeCell="F14" sqref="F14"/>
    </sheetView>
  </sheetViews>
  <sheetFormatPr defaultRowHeight="12.75" x14ac:dyDescent="0.2"/>
  <cols>
    <col min="1" max="1" width="15.85546875" style="38" customWidth="1"/>
    <col min="2" max="2" width="10.5703125" style="38" customWidth="1"/>
    <col min="3" max="3" width="9.140625" style="38"/>
    <col min="4" max="4" width="10.5703125" style="38" customWidth="1"/>
    <col min="5" max="16384" width="9.140625" style="38"/>
  </cols>
  <sheetData>
    <row r="1" spans="1:4" ht="15" x14ac:dyDescent="0.25">
      <c r="A1" s="37" t="s">
        <v>36</v>
      </c>
    </row>
    <row r="3" spans="1:4" x14ac:dyDescent="0.2">
      <c r="A3" s="14" t="s">
        <v>19</v>
      </c>
      <c r="B3" s="14" t="s">
        <v>10</v>
      </c>
    </row>
    <row r="4" spans="1:4" x14ac:dyDescent="0.2">
      <c r="A4" s="15" t="s">
        <v>30</v>
      </c>
      <c r="B4" s="16">
        <v>0.2</v>
      </c>
    </row>
    <row r="5" spans="1:4" x14ac:dyDescent="0.2">
      <c r="A5" s="17"/>
    </row>
    <row r="6" spans="1:4" ht="38.25" x14ac:dyDescent="0.2">
      <c r="A6" s="39" t="s">
        <v>25</v>
      </c>
      <c r="B6" s="35">
        <f ca="1">COUNT(B14:B213)</f>
        <v>200</v>
      </c>
    </row>
    <row r="7" spans="1:4" x14ac:dyDescent="0.2">
      <c r="A7" s="39" t="s">
        <v>35</v>
      </c>
      <c r="B7" s="35">
        <f ca="1">1/AVERAGE(B14:B213)</f>
        <v>0.19378219688748596</v>
      </c>
      <c r="C7" s="35">
        <f ca="1">1/AVERAGE(C14:C213)</f>
        <v>0.23139956713562992</v>
      </c>
    </row>
    <row r="8" spans="1:4" x14ac:dyDescent="0.2">
      <c r="A8" s="45"/>
      <c r="B8" s="46"/>
    </row>
    <row r="9" spans="1:4" ht="25.5" x14ac:dyDescent="0.2">
      <c r="A9" s="17"/>
      <c r="B9" s="43" t="s">
        <v>38</v>
      </c>
      <c r="C9" s="43" t="s">
        <v>39</v>
      </c>
      <c r="D9" s="42" t="s">
        <v>27</v>
      </c>
    </row>
    <row r="10" spans="1:4" ht="38.25" x14ac:dyDescent="0.2">
      <c r="A10" s="18" t="s">
        <v>24</v>
      </c>
      <c r="B10" s="44">
        <f ca="1">AVERAGE(B14:B213)</f>
        <v>5.16043277484681</v>
      </c>
      <c r="C10" s="44">
        <f ca="1">AVERAGE(C14:C213)</f>
        <v>4.3215292594470212</v>
      </c>
      <c r="D10" s="41">
        <f>1/B4</f>
        <v>5</v>
      </c>
    </row>
    <row r="11" spans="1:4" ht="25.5" x14ac:dyDescent="0.2">
      <c r="A11" s="18" t="s">
        <v>26</v>
      </c>
      <c r="B11" s="44">
        <f ca="1">_xlfn.STDEV.S(B14:B213)</f>
        <v>5.3502465830117547</v>
      </c>
      <c r="C11" s="44">
        <f ca="1">_xlfn.STDEV.S(C14:C213)</f>
        <v>3.9212881926397833</v>
      </c>
      <c r="D11" s="19">
        <f>SQRT(D10*D10)</f>
        <v>5</v>
      </c>
    </row>
    <row r="13" spans="1:4" x14ac:dyDescent="0.2">
      <c r="B13" s="40" t="s">
        <v>40</v>
      </c>
      <c r="C13" s="40" t="s">
        <v>41</v>
      </c>
    </row>
    <row r="14" spans="1:4" x14ac:dyDescent="0.2">
      <c r="B14" s="38">
        <f ca="1">LN(RAND())/-$B$4</f>
        <v>2.616876122092763</v>
      </c>
      <c r="C14" s="38">
        <f ca="1">_xlfn.GAMMA.INV(RAND(),1,1/$B$4)</f>
        <v>4.5402852091803574</v>
      </c>
    </row>
    <row r="15" spans="1:4" x14ac:dyDescent="0.2">
      <c r="B15" s="38">
        <f t="shared" ref="B15:B78" ca="1" si="0">LN(RAND())/-$B$4</f>
        <v>4.7947030142075135</v>
      </c>
      <c r="C15" s="38">
        <f t="shared" ref="C15:C78" ca="1" si="1">_xlfn.GAMMA.INV(RAND(),1,1/$B$4)</f>
        <v>7.1159482132150345</v>
      </c>
    </row>
    <row r="16" spans="1:4" x14ac:dyDescent="0.2">
      <c r="B16" s="38">
        <f t="shared" ca="1" si="0"/>
        <v>1.7217388961958349</v>
      </c>
      <c r="C16" s="38">
        <f t="shared" ca="1" si="1"/>
        <v>3.013631931131235</v>
      </c>
    </row>
    <row r="17" spans="2:3" x14ac:dyDescent="0.2">
      <c r="B17" s="38">
        <f t="shared" ca="1" si="0"/>
        <v>1.6181631961447922</v>
      </c>
      <c r="C17" s="38">
        <f t="shared" ca="1" si="1"/>
        <v>5.415128095461256</v>
      </c>
    </row>
    <row r="18" spans="2:3" x14ac:dyDescent="0.2">
      <c r="B18" s="38">
        <f t="shared" ca="1" si="0"/>
        <v>7.9099661214884662</v>
      </c>
      <c r="C18" s="38">
        <f t="shared" ca="1" si="1"/>
        <v>1.3676391756330364</v>
      </c>
    </row>
    <row r="19" spans="2:3" x14ac:dyDescent="0.2">
      <c r="B19" s="38">
        <f t="shared" ca="1" si="0"/>
        <v>12.464588184850252</v>
      </c>
      <c r="C19" s="38">
        <f t="shared" ca="1" si="1"/>
        <v>5.0755981938871342</v>
      </c>
    </row>
    <row r="20" spans="2:3" x14ac:dyDescent="0.2">
      <c r="B20" s="38">
        <f t="shared" ca="1" si="0"/>
        <v>6.15720263217304</v>
      </c>
      <c r="C20" s="38">
        <f t="shared" ca="1" si="1"/>
        <v>3.8322876331100444</v>
      </c>
    </row>
    <row r="21" spans="2:3" x14ac:dyDescent="0.2">
      <c r="B21" s="38">
        <f t="shared" ca="1" si="0"/>
        <v>3.8252450718734519</v>
      </c>
      <c r="C21" s="38">
        <f t="shared" ca="1" si="1"/>
        <v>1.012110321712933</v>
      </c>
    </row>
    <row r="22" spans="2:3" x14ac:dyDescent="0.2">
      <c r="B22" s="38">
        <f t="shared" ca="1" si="0"/>
        <v>0.30589101139847152</v>
      </c>
      <c r="C22" s="38">
        <f t="shared" ca="1" si="1"/>
        <v>0.86442183300598874</v>
      </c>
    </row>
    <row r="23" spans="2:3" x14ac:dyDescent="0.2">
      <c r="B23" s="38">
        <f t="shared" ca="1" si="0"/>
        <v>7.8611005331834614</v>
      </c>
      <c r="C23" s="38">
        <f t="shared" ca="1" si="1"/>
        <v>3.681414609335143</v>
      </c>
    </row>
    <row r="24" spans="2:3" x14ac:dyDescent="0.2">
      <c r="B24" s="38">
        <f t="shared" ca="1" si="0"/>
        <v>12.086941726328272</v>
      </c>
      <c r="C24" s="38">
        <f t="shared" ca="1" si="1"/>
        <v>0.65095206605772504</v>
      </c>
    </row>
    <row r="25" spans="2:3" x14ac:dyDescent="0.2">
      <c r="B25" s="38">
        <f t="shared" ca="1" si="0"/>
        <v>0.56811892649457074</v>
      </c>
      <c r="C25" s="38">
        <f t="shared" ca="1" si="1"/>
        <v>0.46588251536061842</v>
      </c>
    </row>
    <row r="26" spans="2:3" x14ac:dyDescent="0.2">
      <c r="B26" s="38">
        <f t="shared" ca="1" si="0"/>
        <v>0.14905787723867944</v>
      </c>
      <c r="C26" s="38">
        <f t="shared" ca="1" si="1"/>
        <v>8.6879804846584712</v>
      </c>
    </row>
    <row r="27" spans="2:3" x14ac:dyDescent="0.2">
      <c r="B27" s="38">
        <f t="shared" ca="1" si="0"/>
        <v>8.1633962513330225</v>
      </c>
      <c r="C27" s="38">
        <f t="shared" ca="1" si="1"/>
        <v>1.4151889547722452</v>
      </c>
    </row>
    <row r="28" spans="2:3" x14ac:dyDescent="0.2">
      <c r="B28" s="38">
        <f t="shared" ca="1" si="0"/>
        <v>3.4246492939837472</v>
      </c>
      <c r="C28" s="38">
        <f t="shared" ca="1" si="1"/>
        <v>18.352519039737881</v>
      </c>
    </row>
    <row r="29" spans="2:3" x14ac:dyDescent="0.2">
      <c r="B29" s="38">
        <f t="shared" ca="1" si="0"/>
        <v>1.8052778902714886</v>
      </c>
      <c r="C29" s="38">
        <f t="shared" ca="1" si="1"/>
        <v>10.452660008747133</v>
      </c>
    </row>
    <row r="30" spans="2:3" x14ac:dyDescent="0.2">
      <c r="B30" s="38">
        <f t="shared" ca="1" si="0"/>
        <v>0.28355878772168341</v>
      </c>
      <c r="C30" s="38">
        <f t="shared" ca="1" si="1"/>
        <v>5.6878048718609566</v>
      </c>
    </row>
    <row r="31" spans="2:3" x14ac:dyDescent="0.2">
      <c r="B31" s="38">
        <f t="shared" ca="1" si="0"/>
        <v>1.7534402840677124</v>
      </c>
      <c r="C31" s="38">
        <f t="shared" ca="1" si="1"/>
        <v>9.4358180708630307E-2</v>
      </c>
    </row>
    <row r="32" spans="2:3" x14ac:dyDescent="0.2">
      <c r="B32" s="38">
        <f t="shared" ca="1" si="0"/>
        <v>21.237358990698933</v>
      </c>
      <c r="C32" s="38">
        <f t="shared" ca="1" si="1"/>
        <v>4.4105633436215204</v>
      </c>
    </row>
    <row r="33" spans="2:3" x14ac:dyDescent="0.2">
      <c r="B33" s="38">
        <f t="shared" ca="1" si="0"/>
        <v>1.8249841844767514</v>
      </c>
      <c r="C33" s="38">
        <f t="shared" ca="1" si="1"/>
        <v>3.2638166088065161</v>
      </c>
    </row>
    <row r="34" spans="2:3" x14ac:dyDescent="0.2">
      <c r="B34" s="38">
        <f t="shared" ca="1" si="0"/>
        <v>1.6424902260579648</v>
      </c>
      <c r="C34" s="38">
        <f t="shared" ca="1" si="1"/>
        <v>4.32773102488032</v>
      </c>
    </row>
    <row r="35" spans="2:3" x14ac:dyDescent="0.2">
      <c r="B35" s="38">
        <f t="shared" ca="1" si="0"/>
        <v>1.6606084507844256</v>
      </c>
      <c r="C35" s="38">
        <f t="shared" ca="1" si="1"/>
        <v>13.648011911780822</v>
      </c>
    </row>
    <row r="36" spans="2:3" x14ac:dyDescent="0.2">
      <c r="B36" s="38">
        <f t="shared" ca="1" si="0"/>
        <v>9.5676418006322486</v>
      </c>
      <c r="C36" s="38">
        <f t="shared" ca="1" si="1"/>
        <v>6.236141763719961</v>
      </c>
    </row>
    <row r="37" spans="2:3" x14ac:dyDescent="0.2">
      <c r="B37" s="38">
        <f t="shared" ca="1" si="0"/>
        <v>0.35492546507350625</v>
      </c>
      <c r="C37" s="38">
        <f t="shared" ca="1" si="1"/>
        <v>0.59938522711534559</v>
      </c>
    </row>
    <row r="38" spans="2:3" x14ac:dyDescent="0.2">
      <c r="B38" s="38">
        <f t="shared" ca="1" si="0"/>
        <v>3.8715231737059321</v>
      </c>
      <c r="C38" s="38">
        <f t="shared" ca="1" si="1"/>
        <v>3.0974934378370289</v>
      </c>
    </row>
    <row r="39" spans="2:3" x14ac:dyDescent="0.2">
      <c r="B39" s="38">
        <f t="shared" ca="1" si="0"/>
        <v>3.2304733973538977</v>
      </c>
      <c r="C39" s="38">
        <f t="shared" ca="1" si="1"/>
        <v>5.0724860333560695</v>
      </c>
    </row>
    <row r="40" spans="2:3" x14ac:dyDescent="0.2">
      <c r="B40" s="38">
        <f t="shared" ca="1" si="0"/>
        <v>0.1533930244406097</v>
      </c>
      <c r="C40" s="38">
        <f t="shared" ca="1" si="1"/>
        <v>3.1377183950327443</v>
      </c>
    </row>
    <row r="41" spans="2:3" x14ac:dyDescent="0.2">
      <c r="B41" s="38">
        <f t="shared" ca="1" si="0"/>
        <v>5.965213082246235</v>
      </c>
      <c r="C41" s="38">
        <f t="shared" ca="1" si="1"/>
        <v>16.840585321351142</v>
      </c>
    </row>
    <row r="42" spans="2:3" x14ac:dyDescent="0.2">
      <c r="B42" s="38">
        <f t="shared" ca="1" si="0"/>
        <v>0.59668900065287012</v>
      </c>
      <c r="C42" s="38">
        <f t="shared" ca="1" si="1"/>
        <v>10.903613560835064</v>
      </c>
    </row>
    <row r="43" spans="2:3" x14ac:dyDescent="0.2">
      <c r="B43" s="38">
        <f t="shared" ca="1" si="0"/>
        <v>6.8879375172876971</v>
      </c>
      <c r="C43" s="38">
        <f t="shared" ca="1" si="1"/>
        <v>2.2750099805691777</v>
      </c>
    </row>
    <row r="44" spans="2:3" x14ac:dyDescent="0.2">
      <c r="B44" s="38">
        <f t="shared" ca="1" si="0"/>
        <v>5.3880526711466992</v>
      </c>
      <c r="C44" s="38">
        <f t="shared" ca="1" si="1"/>
        <v>13.848120188428206</v>
      </c>
    </row>
    <row r="45" spans="2:3" x14ac:dyDescent="0.2">
      <c r="B45" s="38">
        <f t="shared" ca="1" si="0"/>
        <v>2.3331421415522771</v>
      </c>
      <c r="C45" s="38">
        <f t="shared" ca="1" si="1"/>
        <v>0.5374478683363304</v>
      </c>
    </row>
    <row r="46" spans="2:3" x14ac:dyDescent="0.2">
      <c r="B46" s="38">
        <f t="shared" ca="1" si="0"/>
        <v>13.88973408505116</v>
      </c>
      <c r="C46" s="38">
        <f t="shared" ca="1" si="1"/>
        <v>9.3203689066740889</v>
      </c>
    </row>
    <row r="47" spans="2:3" x14ac:dyDescent="0.2">
      <c r="B47" s="38">
        <f t="shared" ca="1" si="0"/>
        <v>23.419664934270205</v>
      </c>
      <c r="C47" s="38">
        <f t="shared" ca="1" si="1"/>
        <v>1.7022416777586331</v>
      </c>
    </row>
    <row r="48" spans="2:3" x14ac:dyDescent="0.2">
      <c r="B48" s="38">
        <f t="shared" ca="1" si="0"/>
        <v>3.6803298717413959</v>
      </c>
      <c r="C48" s="38">
        <f t="shared" ca="1" si="1"/>
        <v>1.7425471921148781</v>
      </c>
    </row>
    <row r="49" spans="2:3" x14ac:dyDescent="0.2">
      <c r="B49" s="38">
        <f t="shared" ca="1" si="0"/>
        <v>3.7042877364802296</v>
      </c>
      <c r="C49" s="38">
        <f t="shared" ca="1" si="1"/>
        <v>0.93240779094699078</v>
      </c>
    </row>
    <row r="50" spans="2:3" x14ac:dyDescent="0.2">
      <c r="B50" s="38">
        <f t="shared" ca="1" si="0"/>
        <v>2.6727879306984073</v>
      </c>
      <c r="C50" s="38">
        <f t="shared" ca="1" si="1"/>
        <v>7.9643046118488492</v>
      </c>
    </row>
    <row r="51" spans="2:3" x14ac:dyDescent="0.2">
      <c r="B51" s="38">
        <f t="shared" ca="1" si="0"/>
        <v>0.92449879094848053</v>
      </c>
      <c r="C51" s="38">
        <f t="shared" ca="1" si="1"/>
        <v>2.4221995437182585E-2</v>
      </c>
    </row>
    <row r="52" spans="2:3" x14ac:dyDescent="0.2">
      <c r="B52" s="38">
        <f t="shared" ca="1" si="0"/>
        <v>0.98363467410282246</v>
      </c>
      <c r="C52" s="38">
        <f t="shared" ca="1" si="1"/>
        <v>12.382329644019887</v>
      </c>
    </row>
    <row r="53" spans="2:3" x14ac:dyDescent="0.2">
      <c r="B53" s="38">
        <f t="shared" ca="1" si="0"/>
        <v>6.8960272269268659</v>
      </c>
      <c r="C53" s="38">
        <f t="shared" ca="1" si="1"/>
        <v>0.81842233619856308</v>
      </c>
    </row>
    <row r="54" spans="2:3" x14ac:dyDescent="0.2">
      <c r="B54" s="38">
        <f t="shared" ca="1" si="0"/>
        <v>1.2833743983829642</v>
      </c>
      <c r="C54" s="38">
        <f t="shared" ca="1" si="1"/>
        <v>5.9064370901266949</v>
      </c>
    </row>
    <row r="55" spans="2:3" x14ac:dyDescent="0.2">
      <c r="B55" s="38">
        <f t="shared" ca="1" si="0"/>
        <v>13.622462903780535</v>
      </c>
      <c r="C55" s="38">
        <f t="shared" ca="1" si="1"/>
        <v>2.7544345501126148</v>
      </c>
    </row>
    <row r="56" spans="2:3" x14ac:dyDescent="0.2">
      <c r="B56" s="38">
        <f t="shared" ca="1" si="0"/>
        <v>1.6345715758742991</v>
      </c>
      <c r="C56" s="38">
        <f t="shared" ca="1" si="1"/>
        <v>2.6697367384499584</v>
      </c>
    </row>
    <row r="57" spans="2:3" x14ac:dyDescent="0.2">
      <c r="B57" s="38">
        <f t="shared" ca="1" si="0"/>
        <v>2.7916777602347707</v>
      </c>
      <c r="C57" s="38">
        <f t="shared" ca="1" si="1"/>
        <v>1.6653418450169357</v>
      </c>
    </row>
    <row r="58" spans="2:3" x14ac:dyDescent="0.2">
      <c r="B58" s="38">
        <f t="shared" ca="1" si="0"/>
        <v>1.1247529203273305</v>
      </c>
      <c r="C58" s="38">
        <f t="shared" ca="1" si="1"/>
        <v>3.5567382813613939</v>
      </c>
    </row>
    <row r="59" spans="2:3" x14ac:dyDescent="0.2">
      <c r="B59" s="38">
        <f t="shared" ca="1" si="0"/>
        <v>3.687100798559646</v>
      </c>
      <c r="C59" s="38">
        <f t="shared" ca="1" si="1"/>
        <v>2.5210393710647021</v>
      </c>
    </row>
    <row r="60" spans="2:3" x14ac:dyDescent="0.2">
      <c r="B60" s="38">
        <f t="shared" ca="1" si="0"/>
        <v>5.1681306429275695</v>
      </c>
      <c r="C60" s="38">
        <f t="shared" ca="1" si="1"/>
        <v>9.7798802061992637E-2</v>
      </c>
    </row>
    <row r="61" spans="2:3" x14ac:dyDescent="0.2">
      <c r="B61" s="38">
        <f t="shared" ca="1" si="0"/>
        <v>7.9263816824939335</v>
      </c>
      <c r="C61" s="38">
        <f t="shared" ca="1" si="1"/>
        <v>6.411950119358929</v>
      </c>
    </row>
    <row r="62" spans="2:3" x14ac:dyDescent="0.2">
      <c r="B62" s="38">
        <f t="shared" ca="1" si="0"/>
        <v>21.871605169417176</v>
      </c>
      <c r="C62" s="38">
        <f t="shared" ca="1" si="1"/>
        <v>0.59740860976124943</v>
      </c>
    </row>
    <row r="63" spans="2:3" x14ac:dyDescent="0.2">
      <c r="B63" s="38">
        <f t="shared" ca="1" si="0"/>
        <v>7.6746236023030949</v>
      </c>
      <c r="C63" s="38">
        <f t="shared" ca="1" si="1"/>
        <v>4.1142312998112871</v>
      </c>
    </row>
    <row r="64" spans="2:3" x14ac:dyDescent="0.2">
      <c r="B64" s="38">
        <f t="shared" ca="1" si="0"/>
        <v>32.63856253274831</v>
      </c>
      <c r="C64" s="38">
        <f t="shared" ca="1" si="1"/>
        <v>18.633123664432464</v>
      </c>
    </row>
    <row r="65" spans="2:3" x14ac:dyDescent="0.2">
      <c r="B65" s="38">
        <f t="shared" ca="1" si="0"/>
        <v>8.8940806548101179</v>
      </c>
      <c r="C65" s="38">
        <f t="shared" ca="1" si="1"/>
        <v>2.5882494203616369</v>
      </c>
    </row>
    <row r="66" spans="2:3" x14ac:dyDescent="0.2">
      <c r="B66" s="38">
        <f t="shared" ca="1" si="0"/>
        <v>8.7049647507075232</v>
      </c>
      <c r="C66" s="38">
        <f t="shared" ca="1" si="1"/>
        <v>2.89695167352704</v>
      </c>
    </row>
    <row r="67" spans="2:3" x14ac:dyDescent="0.2">
      <c r="B67" s="38">
        <f t="shared" ca="1" si="0"/>
        <v>3.216326131268695</v>
      </c>
      <c r="C67" s="38">
        <f t="shared" ca="1" si="1"/>
        <v>13.961212934795746</v>
      </c>
    </row>
    <row r="68" spans="2:3" x14ac:dyDescent="0.2">
      <c r="B68" s="38">
        <f t="shared" ca="1" si="0"/>
        <v>3.1124443054900461</v>
      </c>
      <c r="C68" s="38">
        <f t="shared" ca="1" si="1"/>
        <v>0.11833679807192893</v>
      </c>
    </row>
    <row r="69" spans="2:3" x14ac:dyDescent="0.2">
      <c r="B69" s="38">
        <f t="shared" ca="1" si="0"/>
        <v>0.26547489950090963</v>
      </c>
      <c r="C69" s="38">
        <f t="shared" ca="1" si="1"/>
        <v>15.447078380658736</v>
      </c>
    </row>
    <row r="70" spans="2:3" x14ac:dyDescent="0.2">
      <c r="B70" s="38">
        <f t="shared" ca="1" si="0"/>
        <v>1.9513401110911972</v>
      </c>
      <c r="C70" s="38">
        <f t="shared" ca="1" si="1"/>
        <v>0.35958426624761791</v>
      </c>
    </row>
    <row r="71" spans="2:3" x14ac:dyDescent="0.2">
      <c r="B71" s="38">
        <f t="shared" ca="1" si="0"/>
        <v>4.7380932073000821</v>
      </c>
      <c r="C71" s="38">
        <f t="shared" ca="1" si="1"/>
        <v>5.9087240869237974</v>
      </c>
    </row>
    <row r="72" spans="2:3" x14ac:dyDescent="0.2">
      <c r="B72" s="38">
        <f t="shared" ca="1" si="0"/>
        <v>2.8753151229357008</v>
      </c>
      <c r="C72" s="38">
        <f t="shared" ca="1" si="1"/>
        <v>2.0095149210638326</v>
      </c>
    </row>
    <row r="73" spans="2:3" x14ac:dyDescent="0.2">
      <c r="B73" s="38">
        <f t="shared" ca="1" si="0"/>
        <v>3.8283131848509235</v>
      </c>
      <c r="C73" s="38">
        <f t="shared" ca="1" si="1"/>
        <v>2.208289752952636</v>
      </c>
    </row>
    <row r="74" spans="2:3" x14ac:dyDescent="0.2">
      <c r="B74" s="38">
        <f t="shared" ca="1" si="0"/>
        <v>16.56695064185902</v>
      </c>
      <c r="C74" s="38">
        <f t="shared" ca="1" si="1"/>
        <v>0.55326709411334007</v>
      </c>
    </row>
    <row r="75" spans="2:3" x14ac:dyDescent="0.2">
      <c r="B75" s="38">
        <f t="shared" ca="1" si="0"/>
        <v>0.73374626644321661</v>
      </c>
      <c r="C75" s="38">
        <f t="shared" ca="1" si="1"/>
        <v>1.9252468799427889</v>
      </c>
    </row>
    <row r="76" spans="2:3" x14ac:dyDescent="0.2">
      <c r="B76" s="38">
        <f t="shared" ca="1" si="0"/>
        <v>0.24685046874364402</v>
      </c>
      <c r="C76" s="38">
        <f t="shared" ca="1" si="1"/>
        <v>0.10525808356869747</v>
      </c>
    </row>
    <row r="77" spans="2:3" x14ac:dyDescent="0.2">
      <c r="B77" s="38">
        <f t="shared" ca="1" si="0"/>
        <v>1.3450866641298671</v>
      </c>
      <c r="C77" s="38">
        <f t="shared" ca="1" si="1"/>
        <v>4.3365394915501856</v>
      </c>
    </row>
    <row r="78" spans="2:3" x14ac:dyDescent="0.2">
      <c r="B78" s="38">
        <f t="shared" ca="1" si="0"/>
        <v>1.6136628993361237</v>
      </c>
      <c r="C78" s="38">
        <f t="shared" ca="1" si="1"/>
        <v>6.4100785930240569</v>
      </c>
    </row>
    <row r="79" spans="2:3" x14ac:dyDescent="0.2">
      <c r="B79" s="38">
        <f t="shared" ref="B79:B142" ca="1" si="2">LN(RAND())/-$B$4</f>
        <v>15.458768515283445</v>
      </c>
      <c r="C79" s="38">
        <f t="shared" ref="C79:C142" ca="1" si="3">_xlfn.GAMMA.INV(RAND(),1,1/$B$4)</f>
        <v>0.3826135043367957</v>
      </c>
    </row>
    <row r="80" spans="2:3" x14ac:dyDescent="0.2">
      <c r="B80" s="38">
        <f t="shared" ca="1" si="2"/>
        <v>11.014602493976072</v>
      </c>
      <c r="C80" s="38">
        <f t="shared" ca="1" si="3"/>
        <v>4.7331445085845312</v>
      </c>
    </row>
    <row r="81" spans="2:3" x14ac:dyDescent="0.2">
      <c r="B81" s="38">
        <f t="shared" ca="1" si="2"/>
        <v>2.0148751449572688</v>
      </c>
      <c r="C81" s="38">
        <f t="shared" ca="1" si="3"/>
        <v>7.541647194963633</v>
      </c>
    </row>
    <row r="82" spans="2:3" x14ac:dyDescent="0.2">
      <c r="B82" s="38">
        <f t="shared" ca="1" si="2"/>
        <v>18.916285047103035</v>
      </c>
      <c r="C82" s="38">
        <f t="shared" ca="1" si="3"/>
        <v>12.090489568020793</v>
      </c>
    </row>
    <row r="83" spans="2:3" x14ac:dyDescent="0.2">
      <c r="B83" s="38">
        <f t="shared" ca="1" si="2"/>
        <v>0.47996431065901657</v>
      </c>
      <c r="C83" s="38">
        <f t="shared" ca="1" si="3"/>
        <v>1.4130018542451603</v>
      </c>
    </row>
    <row r="84" spans="2:3" x14ac:dyDescent="0.2">
      <c r="B84" s="38">
        <f t="shared" ca="1" si="2"/>
        <v>2.0586605697509315</v>
      </c>
      <c r="C84" s="38">
        <f t="shared" ca="1" si="3"/>
        <v>5.1679597447857226</v>
      </c>
    </row>
    <row r="85" spans="2:3" x14ac:dyDescent="0.2">
      <c r="B85" s="38">
        <f t="shared" ca="1" si="2"/>
        <v>7.1679677771570169</v>
      </c>
      <c r="C85" s="38">
        <f t="shared" ca="1" si="3"/>
        <v>0.72276646381165377</v>
      </c>
    </row>
    <row r="86" spans="2:3" x14ac:dyDescent="0.2">
      <c r="B86" s="38">
        <f t="shared" ca="1" si="2"/>
        <v>2.207457407610117</v>
      </c>
      <c r="C86" s="38">
        <f t="shared" ca="1" si="3"/>
        <v>2.4321186448734644</v>
      </c>
    </row>
    <row r="87" spans="2:3" x14ac:dyDescent="0.2">
      <c r="B87" s="38">
        <f t="shared" ca="1" si="2"/>
        <v>3.7082638312139098</v>
      </c>
      <c r="C87" s="38">
        <f t="shared" ca="1" si="3"/>
        <v>2.5929800490086556</v>
      </c>
    </row>
    <row r="88" spans="2:3" x14ac:dyDescent="0.2">
      <c r="B88" s="38">
        <f t="shared" ca="1" si="2"/>
        <v>0.87751124387342616</v>
      </c>
      <c r="C88" s="38">
        <f t="shared" ca="1" si="3"/>
        <v>1.1713540203089476</v>
      </c>
    </row>
    <row r="89" spans="2:3" x14ac:dyDescent="0.2">
      <c r="B89" s="38">
        <f t="shared" ca="1" si="2"/>
        <v>0.84279181328932584</v>
      </c>
      <c r="C89" s="38">
        <f t="shared" ca="1" si="3"/>
        <v>3.1225054259446878</v>
      </c>
    </row>
    <row r="90" spans="2:3" x14ac:dyDescent="0.2">
      <c r="B90" s="38">
        <f t="shared" ca="1" si="2"/>
        <v>1.6459221800463337</v>
      </c>
      <c r="C90" s="38">
        <f t="shared" ca="1" si="3"/>
        <v>1.8823265388128039</v>
      </c>
    </row>
    <row r="91" spans="2:3" x14ac:dyDescent="0.2">
      <c r="B91" s="38">
        <f t="shared" ca="1" si="2"/>
        <v>0.15822318248140393</v>
      </c>
      <c r="C91" s="38">
        <f t="shared" ca="1" si="3"/>
        <v>0.62152206575296942</v>
      </c>
    </row>
    <row r="92" spans="2:3" x14ac:dyDescent="0.2">
      <c r="B92" s="38">
        <f t="shared" ca="1" si="2"/>
        <v>0.91812489725328972</v>
      </c>
      <c r="C92" s="38">
        <f t="shared" ca="1" si="3"/>
        <v>5.633845876371641</v>
      </c>
    </row>
    <row r="93" spans="2:3" x14ac:dyDescent="0.2">
      <c r="B93" s="38">
        <f t="shared" ca="1" si="2"/>
        <v>4.2929984731264339</v>
      </c>
      <c r="C93" s="38">
        <f t="shared" ca="1" si="3"/>
        <v>6.780977336355857</v>
      </c>
    </row>
    <row r="94" spans="2:3" x14ac:dyDescent="0.2">
      <c r="B94" s="38">
        <f t="shared" ca="1" si="2"/>
        <v>5.9361812699338561</v>
      </c>
      <c r="C94" s="38">
        <f t="shared" ca="1" si="3"/>
        <v>5.1945662171787426</v>
      </c>
    </row>
    <row r="95" spans="2:3" x14ac:dyDescent="0.2">
      <c r="B95" s="38">
        <f t="shared" ca="1" si="2"/>
        <v>7.8363172799296414</v>
      </c>
      <c r="C95" s="38">
        <f t="shared" ca="1" si="3"/>
        <v>10.66324750769345</v>
      </c>
    </row>
    <row r="96" spans="2:3" x14ac:dyDescent="0.2">
      <c r="B96" s="38">
        <f t="shared" ca="1" si="2"/>
        <v>2.085055448122155</v>
      </c>
      <c r="C96" s="38">
        <f t="shared" ca="1" si="3"/>
        <v>0.60785431431138237</v>
      </c>
    </row>
    <row r="97" spans="2:3" x14ac:dyDescent="0.2">
      <c r="B97" s="38">
        <f t="shared" ca="1" si="2"/>
        <v>0.70878015744514422</v>
      </c>
      <c r="C97" s="38">
        <f t="shared" ca="1" si="3"/>
        <v>0.35120288440376846</v>
      </c>
    </row>
    <row r="98" spans="2:3" x14ac:dyDescent="0.2">
      <c r="B98" s="38">
        <f t="shared" ca="1" si="2"/>
        <v>1.3003212435516549</v>
      </c>
      <c r="C98" s="38">
        <f t="shared" ca="1" si="3"/>
        <v>5.2430171535744039</v>
      </c>
    </row>
    <row r="99" spans="2:3" x14ac:dyDescent="0.2">
      <c r="B99" s="38">
        <f t="shared" ca="1" si="2"/>
        <v>10.441678939103671</v>
      </c>
      <c r="C99" s="38">
        <f t="shared" ca="1" si="3"/>
        <v>0.12886233582114773</v>
      </c>
    </row>
    <row r="100" spans="2:3" x14ac:dyDescent="0.2">
      <c r="B100" s="38">
        <f t="shared" ca="1" si="2"/>
        <v>4.8476158691748079</v>
      </c>
      <c r="C100" s="38">
        <f t="shared" ca="1" si="3"/>
        <v>8.428574505091138</v>
      </c>
    </row>
    <row r="101" spans="2:3" x14ac:dyDescent="0.2">
      <c r="B101" s="38">
        <f t="shared" ca="1" si="2"/>
        <v>6.8228758778765597</v>
      </c>
      <c r="C101" s="38">
        <f t="shared" ca="1" si="3"/>
        <v>5.9449886520222091</v>
      </c>
    </row>
    <row r="102" spans="2:3" x14ac:dyDescent="0.2">
      <c r="B102" s="38">
        <f t="shared" ca="1" si="2"/>
        <v>1.1163434034131474</v>
      </c>
      <c r="C102" s="38">
        <f t="shared" ca="1" si="3"/>
        <v>3.0913608775040884</v>
      </c>
    </row>
    <row r="103" spans="2:3" x14ac:dyDescent="0.2">
      <c r="B103" s="38">
        <f t="shared" ca="1" si="2"/>
        <v>6.3884795632725773</v>
      </c>
      <c r="C103" s="38">
        <f t="shared" ca="1" si="3"/>
        <v>5.1334653884780348</v>
      </c>
    </row>
    <row r="104" spans="2:3" x14ac:dyDescent="0.2">
      <c r="B104" s="38">
        <f t="shared" ca="1" si="2"/>
        <v>12.844478040892048</v>
      </c>
      <c r="C104" s="38">
        <f t="shared" ca="1" si="3"/>
        <v>0.98056980711111819</v>
      </c>
    </row>
    <row r="105" spans="2:3" x14ac:dyDescent="0.2">
      <c r="B105" s="38">
        <f t="shared" ca="1" si="2"/>
        <v>7.6820931972951341</v>
      </c>
      <c r="C105" s="38">
        <f t="shared" ca="1" si="3"/>
        <v>0.99555217396927176</v>
      </c>
    </row>
    <row r="106" spans="2:3" x14ac:dyDescent="0.2">
      <c r="B106" s="38">
        <f t="shared" ca="1" si="2"/>
        <v>3.5092206474348409</v>
      </c>
      <c r="C106" s="38">
        <f t="shared" ca="1" si="3"/>
        <v>0.1224463056622753</v>
      </c>
    </row>
    <row r="107" spans="2:3" x14ac:dyDescent="0.2">
      <c r="B107" s="38">
        <f t="shared" ca="1" si="2"/>
        <v>1.0391968443858324</v>
      </c>
      <c r="C107" s="38">
        <f t="shared" ca="1" si="3"/>
        <v>14.868742134586979</v>
      </c>
    </row>
    <row r="108" spans="2:3" x14ac:dyDescent="0.2">
      <c r="B108" s="38">
        <f t="shared" ca="1" si="2"/>
        <v>4.4972741221927564</v>
      </c>
      <c r="C108" s="38">
        <f t="shared" ca="1" si="3"/>
        <v>10.145681742222173</v>
      </c>
    </row>
    <row r="109" spans="2:3" x14ac:dyDescent="0.2">
      <c r="B109" s="38">
        <f t="shared" ca="1" si="2"/>
        <v>3.9697633896479299</v>
      </c>
      <c r="C109" s="38">
        <f t="shared" ca="1" si="3"/>
        <v>4.419675380905054</v>
      </c>
    </row>
    <row r="110" spans="2:3" x14ac:dyDescent="0.2">
      <c r="B110" s="38">
        <f t="shared" ca="1" si="2"/>
        <v>0.57955949554575259</v>
      </c>
      <c r="C110" s="38">
        <f t="shared" ca="1" si="3"/>
        <v>3.2034373292050109</v>
      </c>
    </row>
    <row r="111" spans="2:3" x14ac:dyDescent="0.2">
      <c r="B111" s="38">
        <f t="shared" ca="1" si="2"/>
        <v>15.473775261171934</v>
      </c>
      <c r="C111" s="38">
        <f t="shared" ca="1" si="3"/>
        <v>8.7614206197976223</v>
      </c>
    </row>
    <row r="112" spans="2:3" x14ac:dyDescent="0.2">
      <c r="B112" s="38">
        <f t="shared" ca="1" si="2"/>
        <v>1.644183859393811</v>
      </c>
      <c r="C112" s="38">
        <f t="shared" ca="1" si="3"/>
        <v>4.957239073396325</v>
      </c>
    </row>
    <row r="113" spans="2:3" x14ac:dyDescent="0.2">
      <c r="B113" s="38">
        <f t="shared" ca="1" si="2"/>
        <v>3.5341631981320099</v>
      </c>
      <c r="C113" s="38">
        <f t="shared" ca="1" si="3"/>
        <v>4.9144727148005787</v>
      </c>
    </row>
    <row r="114" spans="2:3" x14ac:dyDescent="0.2">
      <c r="B114" s="38">
        <f t="shared" ca="1" si="2"/>
        <v>14.581818648218862</v>
      </c>
      <c r="C114" s="38">
        <f t="shared" ca="1" si="3"/>
        <v>1.6592767672196551</v>
      </c>
    </row>
    <row r="115" spans="2:3" x14ac:dyDescent="0.2">
      <c r="B115" s="38">
        <f t="shared" ca="1" si="2"/>
        <v>2.9159287427435943</v>
      </c>
      <c r="C115" s="38">
        <f t="shared" ca="1" si="3"/>
        <v>7.5967299970220514</v>
      </c>
    </row>
    <row r="116" spans="2:3" x14ac:dyDescent="0.2">
      <c r="B116" s="38">
        <f t="shared" ca="1" si="2"/>
        <v>4.9294919458850321</v>
      </c>
      <c r="C116" s="38">
        <f t="shared" ca="1" si="3"/>
        <v>0.25131125818732164</v>
      </c>
    </row>
    <row r="117" spans="2:3" x14ac:dyDescent="0.2">
      <c r="B117" s="38">
        <f t="shared" ca="1" si="2"/>
        <v>1.3149116094430482</v>
      </c>
      <c r="C117" s="38">
        <f t="shared" ca="1" si="3"/>
        <v>9.2122583051917992</v>
      </c>
    </row>
    <row r="118" spans="2:3" x14ac:dyDescent="0.2">
      <c r="B118" s="38">
        <f t="shared" ca="1" si="2"/>
        <v>14.753503423979135</v>
      </c>
      <c r="C118" s="38">
        <f t="shared" ca="1" si="3"/>
        <v>4.7647240608516848</v>
      </c>
    </row>
    <row r="119" spans="2:3" x14ac:dyDescent="0.2">
      <c r="B119" s="38">
        <f t="shared" ca="1" si="2"/>
        <v>2.9356954547214533</v>
      </c>
      <c r="C119" s="38">
        <f t="shared" ca="1" si="3"/>
        <v>3.9265413605155275</v>
      </c>
    </row>
    <row r="120" spans="2:3" x14ac:dyDescent="0.2">
      <c r="B120" s="38">
        <f t="shared" ca="1" si="2"/>
        <v>9.7110087267310909</v>
      </c>
      <c r="C120" s="38">
        <f t="shared" ca="1" si="3"/>
        <v>3.5060267737258299</v>
      </c>
    </row>
    <row r="121" spans="2:3" x14ac:dyDescent="0.2">
      <c r="B121" s="38">
        <f t="shared" ca="1" si="2"/>
        <v>0.49541409196324909</v>
      </c>
      <c r="C121" s="38">
        <f t="shared" ca="1" si="3"/>
        <v>0.15277490843404068</v>
      </c>
    </row>
    <row r="122" spans="2:3" x14ac:dyDescent="0.2">
      <c r="B122" s="38">
        <f t="shared" ca="1" si="2"/>
        <v>12.082372150089189</v>
      </c>
      <c r="C122" s="38">
        <f t="shared" ca="1" si="3"/>
        <v>6.8151647354714093</v>
      </c>
    </row>
    <row r="123" spans="2:3" x14ac:dyDescent="0.2">
      <c r="B123" s="38">
        <f t="shared" ca="1" si="2"/>
        <v>16.523313062579479</v>
      </c>
      <c r="C123" s="38">
        <f t="shared" ca="1" si="3"/>
        <v>4.3000142662823562</v>
      </c>
    </row>
    <row r="124" spans="2:3" x14ac:dyDescent="0.2">
      <c r="B124" s="38">
        <f t="shared" ca="1" si="2"/>
        <v>6.452436353017716</v>
      </c>
      <c r="C124" s="38">
        <f t="shared" ca="1" si="3"/>
        <v>6.377665775673468</v>
      </c>
    </row>
    <row r="125" spans="2:3" x14ac:dyDescent="0.2">
      <c r="B125" s="38">
        <f t="shared" ca="1" si="2"/>
        <v>3.677914241497402</v>
      </c>
      <c r="C125" s="38">
        <f t="shared" ca="1" si="3"/>
        <v>3.7471532327232246</v>
      </c>
    </row>
    <row r="126" spans="2:3" x14ac:dyDescent="0.2">
      <c r="B126" s="38">
        <f t="shared" ca="1" si="2"/>
        <v>3.6561052434597978</v>
      </c>
      <c r="C126" s="38">
        <f t="shared" ca="1" si="3"/>
        <v>2.0813691751193124</v>
      </c>
    </row>
    <row r="127" spans="2:3" x14ac:dyDescent="0.2">
      <c r="B127" s="38">
        <f t="shared" ca="1" si="2"/>
        <v>3.7195243341680349</v>
      </c>
      <c r="C127" s="38">
        <f t="shared" ca="1" si="3"/>
        <v>3.418722399490814</v>
      </c>
    </row>
    <row r="128" spans="2:3" x14ac:dyDescent="0.2">
      <c r="B128" s="38">
        <f t="shared" ca="1" si="2"/>
        <v>1.1826056210888369</v>
      </c>
      <c r="C128" s="38">
        <f t="shared" ca="1" si="3"/>
        <v>2.3239945771829875</v>
      </c>
    </row>
    <row r="129" spans="2:3" x14ac:dyDescent="0.2">
      <c r="B129" s="38">
        <f t="shared" ca="1" si="2"/>
        <v>3.4819854930447103</v>
      </c>
      <c r="C129" s="38">
        <f t="shared" ca="1" si="3"/>
        <v>4.7097389773869986</v>
      </c>
    </row>
    <row r="130" spans="2:3" x14ac:dyDescent="0.2">
      <c r="B130" s="38">
        <f t="shared" ca="1" si="2"/>
        <v>9.5218433160760382E-2</v>
      </c>
      <c r="C130" s="38">
        <f t="shared" ca="1" si="3"/>
        <v>1.7841252422902185</v>
      </c>
    </row>
    <row r="131" spans="2:3" x14ac:dyDescent="0.2">
      <c r="B131" s="38">
        <f t="shared" ca="1" si="2"/>
        <v>1.1595725799161338</v>
      </c>
      <c r="C131" s="38">
        <f t="shared" ca="1" si="3"/>
        <v>9.8001198545158523</v>
      </c>
    </row>
    <row r="132" spans="2:3" x14ac:dyDescent="0.2">
      <c r="B132" s="38">
        <f t="shared" ca="1" si="2"/>
        <v>10.438328986663356</v>
      </c>
      <c r="C132" s="38">
        <f t="shared" ca="1" si="3"/>
        <v>0.53856108438131722</v>
      </c>
    </row>
    <row r="133" spans="2:3" x14ac:dyDescent="0.2">
      <c r="B133" s="38">
        <f t="shared" ca="1" si="2"/>
        <v>0.27357373788542055</v>
      </c>
      <c r="C133" s="38">
        <f t="shared" ca="1" si="3"/>
        <v>7.9807293977158258</v>
      </c>
    </row>
    <row r="134" spans="2:3" x14ac:dyDescent="0.2">
      <c r="B134" s="38">
        <f t="shared" ca="1" si="2"/>
        <v>3.1395489867144923</v>
      </c>
      <c r="C134" s="38">
        <f t="shared" ca="1" si="3"/>
        <v>2.1885820912319436</v>
      </c>
    </row>
    <row r="135" spans="2:3" x14ac:dyDescent="0.2">
      <c r="B135" s="38">
        <f t="shared" ca="1" si="2"/>
        <v>3.3643527097459556</v>
      </c>
      <c r="C135" s="38">
        <f t="shared" ca="1" si="3"/>
        <v>0.66724994454562436</v>
      </c>
    </row>
    <row r="136" spans="2:3" x14ac:dyDescent="0.2">
      <c r="B136" s="38">
        <f t="shared" ca="1" si="2"/>
        <v>7.5565131199959907</v>
      </c>
      <c r="C136" s="38">
        <f t="shared" ca="1" si="3"/>
        <v>3.7278075300918023</v>
      </c>
    </row>
    <row r="137" spans="2:3" x14ac:dyDescent="0.2">
      <c r="B137" s="38">
        <f t="shared" ca="1" si="2"/>
        <v>1.4016321673637393</v>
      </c>
      <c r="C137" s="38">
        <f t="shared" ca="1" si="3"/>
        <v>2.2985324625024122</v>
      </c>
    </row>
    <row r="138" spans="2:3" x14ac:dyDescent="0.2">
      <c r="B138" s="38">
        <f t="shared" ca="1" si="2"/>
        <v>16.783742247568711</v>
      </c>
      <c r="C138" s="38">
        <f t="shared" ca="1" si="3"/>
        <v>5.5835485222444916</v>
      </c>
    </row>
    <row r="139" spans="2:3" x14ac:dyDescent="0.2">
      <c r="B139" s="38">
        <f t="shared" ca="1" si="2"/>
        <v>12.763381139307937</v>
      </c>
      <c r="C139" s="38">
        <f t="shared" ca="1" si="3"/>
        <v>8.8841211718321116</v>
      </c>
    </row>
    <row r="140" spans="2:3" x14ac:dyDescent="0.2">
      <c r="B140" s="38">
        <f t="shared" ca="1" si="2"/>
        <v>0.65524193188272162</v>
      </c>
      <c r="C140" s="38">
        <f t="shared" ca="1" si="3"/>
        <v>6.7240958272259643</v>
      </c>
    </row>
    <row r="141" spans="2:3" x14ac:dyDescent="0.2">
      <c r="B141" s="38">
        <f t="shared" ca="1" si="2"/>
        <v>10.117004049382613</v>
      </c>
      <c r="C141" s="38">
        <f t="shared" ca="1" si="3"/>
        <v>2.4284140527388525</v>
      </c>
    </row>
    <row r="142" spans="2:3" x14ac:dyDescent="0.2">
      <c r="B142" s="38">
        <f t="shared" ca="1" si="2"/>
        <v>7.9783753889091873</v>
      </c>
      <c r="C142" s="38">
        <f t="shared" ca="1" si="3"/>
        <v>2.8623648027468924</v>
      </c>
    </row>
    <row r="143" spans="2:3" x14ac:dyDescent="0.2">
      <c r="B143" s="38">
        <f t="shared" ref="B143:B206" ca="1" si="4">LN(RAND())/-$B$4</f>
        <v>2.0309977337079315</v>
      </c>
      <c r="C143" s="38">
        <f t="shared" ref="C143:C206" ca="1" si="5">_xlfn.GAMMA.INV(RAND(),1,1/$B$4)</f>
        <v>17.85334123365978</v>
      </c>
    </row>
    <row r="144" spans="2:3" x14ac:dyDescent="0.2">
      <c r="B144" s="38">
        <f t="shared" ca="1" si="4"/>
        <v>1.3766898266993017</v>
      </c>
      <c r="C144" s="38">
        <f t="shared" ca="1" si="5"/>
        <v>8.3727162490589393</v>
      </c>
    </row>
    <row r="145" spans="2:3" x14ac:dyDescent="0.2">
      <c r="B145" s="38">
        <f t="shared" ca="1" si="4"/>
        <v>1.6842834718379829</v>
      </c>
      <c r="C145" s="38">
        <f t="shared" ca="1" si="5"/>
        <v>1.7536567558197342</v>
      </c>
    </row>
    <row r="146" spans="2:3" x14ac:dyDescent="0.2">
      <c r="B146" s="38">
        <f t="shared" ca="1" si="4"/>
        <v>1.0644177709251346</v>
      </c>
      <c r="C146" s="38">
        <f t="shared" ca="1" si="5"/>
        <v>0.70437307349418321</v>
      </c>
    </row>
    <row r="147" spans="2:3" x14ac:dyDescent="0.2">
      <c r="B147" s="38">
        <f t="shared" ca="1" si="4"/>
        <v>6.5148925897828889</v>
      </c>
      <c r="C147" s="38">
        <f t="shared" ca="1" si="5"/>
        <v>5.0565749034558491</v>
      </c>
    </row>
    <row r="148" spans="2:3" x14ac:dyDescent="0.2">
      <c r="B148" s="38">
        <f t="shared" ca="1" si="4"/>
        <v>4.4935303621566574</v>
      </c>
      <c r="C148" s="38">
        <f t="shared" ca="1" si="5"/>
        <v>3.4716777152248834</v>
      </c>
    </row>
    <row r="149" spans="2:3" x14ac:dyDescent="0.2">
      <c r="B149" s="38">
        <f t="shared" ca="1" si="4"/>
        <v>3.7270483411899145</v>
      </c>
      <c r="C149" s="38">
        <f t="shared" ca="1" si="5"/>
        <v>3.3045073307286814</v>
      </c>
    </row>
    <row r="150" spans="2:3" x14ac:dyDescent="0.2">
      <c r="B150" s="38">
        <f t="shared" ca="1" si="4"/>
        <v>10.531306598559537</v>
      </c>
      <c r="C150" s="38">
        <f t="shared" ca="1" si="5"/>
        <v>3.3758489130596123</v>
      </c>
    </row>
    <row r="151" spans="2:3" x14ac:dyDescent="0.2">
      <c r="B151" s="38">
        <f t="shared" ca="1" si="4"/>
        <v>6.6793108742095724</v>
      </c>
      <c r="C151" s="38">
        <f t="shared" ca="1" si="5"/>
        <v>4.2104271491232153</v>
      </c>
    </row>
    <row r="152" spans="2:3" x14ac:dyDescent="0.2">
      <c r="B152" s="38">
        <f t="shared" ca="1" si="4"/>
        <v>6.4524083230042404</v>
      </c>
      <c r="C152" s="38">
        <f t="shared" ca="1" si="5"/>
        <v>0.98446285059583927</v>
      </c>
    </row>
    <row r="153" spans="2:3" x14ac:dyDescent="0.2">
      <c r="B153" s="38">
        <f t="shared" ca="1" si="4"/>
        <v>6.9642611078603904</v>
      </c>
      <c r="C153" s="38">
        <f t="shared" ca="1" si="5"/>
        <v>2.0946198182602336</v>
      </c>
    </row>
    <row r="154" spans="2:3" x14ac:dyDescent="0.2">
      <c r="B154" s="38">
        <f t="shared" ca="1" si="4"/>
        <v>4.169910163557959</v>
      </c>
      <c r="C154" s="38">
        <f t="shared" ca="1" si="5"/>
        <v>8.5919697577491192</v>
      </c>
    </row>
    <row r="155" spans="2:3" x14ac:dyDescent="0.2">
      <c r="B155" s="38">
        <f t="shared" ca="1" si="4"/>
        <v>5.5322858833463116</v>
      </c>
      <c r="C155" s="38">
        <f t="shared" ca="1" si="5"/>
        <v>2.434365557514742</v>
      </c>
    </row>
    <row r="156" spans="2:3" x14ac:dyDescent="0.2">
      <c r="B156" s="38">
        <f t="shared" ca="1" si="4"/>
        <v>0.79943170417062226</v>
      </c>
      <c r="C156" s="38">
        <f t="shared" ca="1" si="5"/>
        <v>3.7181358178025548</v>
      </c>
    </row>
    <row r="157" spans="2:3" x14ac:dyDescent="0.2">
      <c r="B157" s="38">
        <f t="shared" ca="1" si="4"/>
        <v>1.8666899828639409</v>
      </c>
      <c r="C157" s="38">
        <f t="shared" ca="1" si="5"/>
        <v>1.856423069380106</v>
      </c>
    </row>
    <row r="158" spans="2:3" x14ac:dyDescent="0.2">
      <c r="B158" s="38">
        <f t="shared" ca="1" si="4"/>
        <v>9.5030416946518628</v>
      </c>
      <c r="C158" s="38">
        <f t="shared" ca="1" si="5"/>
        <v>10.813992286087981</v>
      </c>
    </row>
    <row r="159" spans="2:3" x14ac:dyDescent="0.2">
      <c r="B159" s="38">
        <f t="shared" ca="1" si="4"/>
        <v>0.33481452876139489</v>
      </c>
      <c r="C159" s="38">
        <f t="shared" ca="1" si="5"/>
        <v>8.4743621462447987</v>
      </c>
    </row>
    <row r="160" spans="2:3" x14ac:dyDescent="0.2">
      <c r="B160" s="38">
        <f t="shared" ca="1" si="4"/>
        <v>3.1575656788335618</v>
      </c>
      <c r="C160" s="38">
        <f t="shared" ca="1" si="5"/>
        <v>5.1574192447669596</v>
      </c>
    </row>
    <row r="161" spans="2:3" x14ac:dyDescent="0.2">
      <c r="B161" s="38">
        <f t="shared" ca="1" si="4"/>
        <v>0.48445922087530852</v>
      </c>
      <c r="C161" s="38">
        <f t="shared" ca="1" si="5"/>
        <v>2.8379319913284213</v>
      </c>
    </row>
    <row r="162" spans="2:3" x14ac:dyDescent="0.2">
      <c r="B162" s="38">
        <f t="shared" ca="1" si="4"/>
        <v>5.1721124568356158</v>
      </c>
      <c r="C162" s="38">
        <f t="shared" ca="1" si="5"/>
        <v>4.7602351013314737</v>
      </c>
    </row>
    <row r="163" spans="2:3" x14ac:dyDescent="0.2">
      <c r="B163" s="38">
        <f t="shared" ca="1" si="4"/>
        <v>1.3076239695147456</v>
      </c>
      <c r="C163" s="38">
        <f t="shared" ca="1" si="5"/>
        <v>4.4983585890582187</v>
      </c>
    </row>
    <row r="164" spans="2:3" x14ac:dyDescent="0.2">
      <c r="B164" s="38">
        <f t="shared" ca="1" si="4"/>
        <v>14.046765646072835</v>
      </c>
      <c r="C164" s="38">
        <f t="shared" ca="1" si="5"/>
        <v>0.50786386170467512</v>
      </c>
    </row>
    <row r="165" spans="2:3" x14ac:dyDescent="0.2">
      <c r="B165" s="38">
        <f t="shared" ca="1" si="4"/>
        <v>4.5956831420965623</v>
      </c>
      <c r="C165" s="38">
        <f t="shared" ca="1" si="5"/>
        <v>5.5193108174945582</v>
      </c>
    </row>
    <row r="166" spans="2:3" x14ac:dyDescent="0.2">
      <c r="B166" s="38">
        <f t="shared" ca="1" si="4"/>
        <v>0.29829797876173803</v>
      </c>
      <c r="C166" s="38">
        <f t="shared" ca="1" si="5"/>
        <v>2.054917278130985</v>
      </c>
    </row>
    <row r="167" spans="2:3" x14ac:dyDescent="0.2">
      <c r="B167" s="38">
        <f t="shared" ca="1" si="4"/>
        <v>0.32330723459918609</v>
      </c>
      <c r="C167" s="38">
        <f t="shared" ca="1" si="5"/>
        <v>2.4207789237363442</v>
      </c>
    </row>
    <row r="168" spans="2:3" x14ac:dyDescent="0.2">
      <c r="B168" s="38">
        <f t="shared" ca="1" si="4"/>
        <v>0.53131113291620757</v>
      </c>
      <c r="C168" s="38">
        <f t="shared" ca="1" si="5"/>
        <v>2.6553489614133841</v>
      </c>
    </row>
    <row r="169" spans="2:3" x14ac:dyDescent="0.2">
      <c r="B169" s="38">
        <f t="shared" ca="1" si="4"/>
        <v>7.4515792407874246E-2</v>
      </c>
      <c r="C169" s="38">
        <f t="shared" ca="1" si="5"/>
        <v>3.9462746800947106</v>
      </c>
    </row>
    <row r="170" spans="2:3" x14ac:dyDescent="0.2">
      <c r="B170" s="38">
        <f t="shared" ca="1" si="4"/>
        <v>10.437270545537713</v>
      </c>
      <c r="C170" s="38">
        <f t="shared" ca="1" si="5"/>
        <v>0.22191738988974963</v>
      </c>
    </row>
    <row r="171" spans="2:3" x14ac:dyDescent="0.2">
      <c r="B171" s="38">
        <f t="shared" ca="1" si="4"/>
        <v>1.6399466453416416</v>
      </c>
      <c r="C171" s="38">
        <f t="shared" ca="1" si="5"/>
        <v>7.6697123778716794</v>
      </c>
    </row>
    <row r="172" spans="2:3" x14ac:dyDescent="0.2">
      <c r="B172" s="38">
        <f t="shared" ca="1" si="4"/>
        <v>0.39595720185679922</v>
      </c>
      <c r="C172" s="38">
        <f t="shared" ca="1" si="5"/>
        <v>0.67941540946128087</v>
      </c>
    </row>
    <row r="173" spans="2:3" x14ac:dyDescent="0.2">
      <c r="B173" s="38">
        <f t="shared" ca="1" si="4"/>
        <v>2.4714532595293579</v>
      </c>
      <c r="C173" s="38">
        <f t="shared" ca="1" si="5"/>
        <v>7.3298936297412123</v>
      </c>
    </row>
    <row r="174" spans="2:3" x14ac:dyDescent="0.2">
      <c r="B174" s="38">
        <f t="shared" ca="1" si="4"/>
        <v>4.7370573747552402</v>
      </c>
      <c r="C174" s="38">
        <f t="shared" ca="1" si="5"/>
        <v>6.7470451821989315</v>
      </c>
    </row>
    <row r="175" spans="2:3" x14ac:dyDescent="0.2">
      <c r="B175" s="38">
        <f t="shared" ca="1" si="4"/>
        <v>3.7341508993235659</v>
      </c>
      <c r="C175" s="38">
        <f t="shared" ca="1" si="5"/>
        <v>0.54465495157273369</v>
      </c>
    </row>
    <row r="176" spans="2:3" x14ac:dyDescent="0.2">
      <c r="B176" s="38">
        <f t="shared" ca="1" si="4"/>
        <v>5.5540918160479684</v>
      </c>
      <c r="C176" s="38">
        <f t="shared" ca="1" si="5"/>
        <v>6.7333047561041699</v>
      </c>
    </row>
    <row r="177" spans="2:3" x14ac:dyDescent="0.2">
      <c r="B177" s="38">
        <f t="shared" ca="1" si="4"/>
        <v>1.5687914137262173</v>
      </c>
      <c r="C177" s="38">
        <f t="shared" ca="1" si="5"/>
        <v>8.5250494364718659</v>
      </c>
    </row>
    <row r="178" spans="2:3" x14ac:dyDescent="0.2">
      <c r="B178" s="38">
        <f t="shared" ca="1" si="4"/>
        <v>0.92328792697293383</v>
      </c>
      <c r="C178" s="38">
        <f t="shared" ca="1" si="5"/>
        <v>1.2691589480535128</v>
      </c>
    </row>
    <row r="179" spans="2:3" x14ac:dyDescent="0.2">
      <c r="B179" s="38">
        <f t="shared" ca="1" si="4"/>
        <v>14.181388942054266</v>
      </c>
      <c r="C179" s="38">
        <f t="shared" ca="1" si="5"/>
        <v>8.7870635720612537E-3</v>
      </c>
    </row>
    <row r="180" spans="2:3" x14ac:dyDescent="0.2">
      <c r="B180" s="38">
        <f t="shared" ca="1" si="4"/>
        <v>15.663167976518999</v>
      </c>
      <c r="C180" s="38">
        <f t="shared" ca="1" si="5"/>
        <v>7.4141360374576806</v>
      </c>
    </row>
    <row r="181" spans="2:3" x14ac:dyDescent="0.2">
      <c r="B181" s="38">
        <f t="shared" ca="1" si="4"/>
        <v>1.6335240361678582</v>
      </c>
      <c r="C181" s="38">
        <f t="shared" ca="1" si="5"/>
        <v>0.48188318319946422</v>
      </c>
    </row>
    <row r="182" spans="2:3" x14ac:dyDescent="0.2">
      <c r="B182" s="38">
        <f t="shared" ca="1" si="4"/>
        <v>5.6000150829868138</v>
      </c>
      <c r="C182" s="38">
        <f t="shared" ca="1" si="5"/>
        <v>4.1025388073740574</v>
      </c>
    </row>
    <row r="183" spans="2:3" x14ac:dyDescent="0.2">
      <c r="B183" s="38">
        <f t="shared" ca="1" si="4"/>
        <v>3.2776206847820641</v>
      </c>
      <c r="C183" s="38">
        <f t="shared" ca="1" si="5"/>
        <v>1.93911680060571</v>
      </c>
    </row>
    <row r="184" spans="2:3" x14ac:dyDescent="0.2">
      <c r="B184" s="38">
        <f t="shared" ca="1" si="4"/>
        <v>25.258231588062639</v>
      </c>
      <c r="C184" s="38">
        <f t="shared" ca="1" si="5"/>
        <v>1.6784060518373414</v>
      </c>
    </row>
    <row r="185" spans="2:3" x14ac:dyDescent="0.2">
      <c r="B185" s="38">
        <f t="shared" ca="1" si="4"/>
        <v>3.054346621110029</v>
      </c>
      <c r="C185" s="38">
        <f t="shared" ca="1" si="5"/>
        <v>11.164106010572269</v>
      </c>
    </row>
    <row r="186" spans="2:3" x14ac:dyDescent="0.2">
      <c r="B186" s="38">
        <f t="shared" ca="1" si="4"/>
        <v>18.585115502405635</v>
      </c>
      <c r="C186" s="38">
        <f t="shared" ca="1" si="5"/>
        <v>2.0594054800025057</v>
      </c>
    </row>
    <row r="187" spans="2:3" x14ac:dyDescent="0.2">
      <c r="B187" s="38">
        <f t="shared" ca="1" si="4"/>
        <v>3.6990943554468578</v>
      </c>
      <c r="C187" s="38">
        <f t="shared" ca="1" si="5"/>
        <v>9.3640776229128484</v>
      </c>
    </row>
    <row r="188" spans="2:3" x14ac:dyDescent="0.2">
      <c r="B188" s="38">
        <f t="shared" ca="1" si="4"/>
        <v>8.2889439898954436</v>
      </c>
      <c r="C188" s="38">
        <f t="shared" ca="1" si="5"/>
        <v>0.44976560105526781</v>
      </c>
    </row>
    <row r="189" spans="2:3" x14ac:dyDescent="0.2">
      <c r="B189" s="38">
        <f t="shared" ca="1" si="4"/>
        <v>1.6843789699113461</v>
      </c>
      <c r="C189" s="38">
        <f t="shared" ca="1" si="5"/>
        <v>3.0691900114253468</v>
      </c>
    </row>
    <row r="190" spans="2:3" x14ac:dyDescent="0.2">
      <c r="B190" s="38">
        <f t="shared" ca="1" si="4"/>
        <v>2.273735728359628</v>
      </c>
      <c r="C190" s="38">
        <f t="shared" ca="1" si="5"/>
        <v>6.9840711929328663</v>
      </c>
    </row>
    <row r="191" spans="2:3" x14ac:dyDescent="0.2">
      <c r="B191" s="38">
        <f t="shared" ca="1" si="4"/>
        <v>2.6092261023052232E-2</v>
      </c>
      <c r="C191" s="38">
        <f t="shared" ca="1" si="5"/>
        <v>2.1245314081754141</v>
      </c>
    </row>
    <row r="192" spans="2:3" x14ac:dyDescent="0.2">
      <c r="B192" s="38">
        <f t="shared" ca="1" si="4"/>
        <v>5.6116699096466442</v>
      </c>
      <c r="C192" s="38">
        <f t="shared" ca="1" si="5"/>
        <v>7.6408175691203759</v>
      </c>
    </row>
    <row r="193" spans="2:3" x14ac:dyDescent="0.2">
      <c r="B193" s="38">
        <f t="shared" ca="1" si="4"/>
        <v>3.6033259747122512</v>
      </c>
      <c r="C193" s="38">
        <f t="shared" ca="1" si="5"/>
        <v>2.3093021657485115</v>
      </c>
    </row>
    <row r="194" spans="2:3" x14ac:dyDescent="0.2">
      <c r="B194" s="38">
        <f t="shared" ca="1" si="4"/>
        <v>3.6521892596922871</v>
      </c>
      <c r="C194" s="38">
        <f t="shared" ca="1" si="5"/>
        <v>1.2563625474792117</v>
      </c>
    </row>
    <row r="195" spans="2:3" x14ac:dyDescent="0.2">
      <c r="B195" s="38">
        <f t="shared" ca="1" si="4"/>
        <v>3.2788321724633986</v>
      </c>
      <c r="C195" s="38">
        <f t="shared" ca="1" si="5"/>
        <v>5.9913278858331074</v>
      </c>
    </row>
    <row r="196" spans="2:3" x14ac:dyDescent="0.2">
      <c r="B196" s="38">
        <f t="shared" ca="1" si="4"/>
        <v>5.5140283021737897</v>
      </c>
      <c r="C196" s="38">
        <f t="shared" ca="1" si="5"/>
        <v>4.2652094923327741</v>
      </c>
    </row>
    <row r="197" spans="2:3" x14ac:dyDescent="0.2">
      <c r="B197" s="38">
        <f t="shared" ca="1" si="4"/>
        <v>1.189696515225978</v>
      </c>
      <c r="C197" s="38">
        <f t="shared" ca="1" si="5"/>
        <v>0.11509360019397966</v>
      </c>
    </row>
    <row r="198" spans="2:3" x14ac:dyDescent="0.2">
      <c r="B198" s="38">
        <f t="shared" ca="1" si="4"/>
        <v>3.8160140814965637</v>
      </c>
      <c r="C198" s="38">
        <f t="shared" ca="1" si="5"/>
        <v>4.1847670560394984E-2</v>
      </c>
    </row>
    <row r="199" spans="2:3" x14ac:dyDescent="0.2">
      <c r="B199" s="38">
        <f t="shared" ca="1" si="4"/>
        <v>5.4243377227916705</v>
      </c>
      <c r="C199" s="38">
        <f t="shared" ca="1" si="5"/>
        <v>2.5252111506724644</v>
      </c>
    </row>
    <row r="200" spans="2:3" x14ac:dyDescent="0.2">
      <c r="B200" s="38">
        <f t="shared" ca="1" si="4"/>
        <v>3.6648728559663395</v>
      </c>
      <c r="C200" s="38">
        <f t="shared" ca="1" si="5"/>
        <v>3.5020138374002681</v>
      </c>
    </row>
    <row r="201" spans="2:3" x14ac:dyDescent="0.2">
      <c r="B201" s="38">
        <f t="shared" ca="1" si="4"/>
        <v>7.5728390128983367</v>
      </c>
      <c r="C201" s="38">
        <f t="shared" ca="1" si="5"/>
        <v>2.7747804652629697</v>
      </c>
    </row>
    <row r="202" spans="2:3" x14ac:dyDescent="0.2">
      <c r="B202" s="38">
        <f t="shared" ca="1" si="4"/>
        <v>0.92181586643649627</v>
      </c>
      <c r="C202" s="38">
        <f t="shared" ca="1" si="5"/>
        <v>1.7012725177572414</v>
      </c>
    </row>
    <row r="203" spans="2:3" x14ac:dyDescent="0.2">
      <c r="B203" s="38">
        <f t="shared" ca="1" si="4"/>
        <v>1.4094555454118025</v>
      </c>
      <c r="C203" s="38">
        <f t="shared" ca="1" si="5"/>
        <v>0.80623710140472593</v>
      </c>
    </row>
    <row r="204" spans="2:3" x14ac:dyDescent="0.2">
      <c r="B204" s="38">
        <f t="shared" ca="1" si="4"/>
        <v>1.1649944065381861</v>
      </c>
      <c r="C204" s="38">
        <f t="shared" ca="1" si="5"/>
        <v>0.25824531289781227</v>
      </c>
    </row>
    <row r="205" spans="2:3" x14ac:dyDescent="0.2">
      <c r="B205" s="38">
        <f t="shared" ca="1" si="4"/>
        <v>10.08979053102321</v>
      </c>
      <c r="C205" s="38">
        <f t="shared" ca="1" si="5"/>
        <v>1.0440623567760881</v>
      </c>
    </row>
    <row r="206" spans="2:3" x14ac:dyDescent="0.2">
      <c r="B206" s="38">
        <f t="shared" ca="1" si="4"/>
        <v>5.0119965412136418</v>
      </c>
      <c r="C206" s="38">
        <f t="shared" ca="1" si="5"/>
        <v>2.5305622850551286</v>
      </c>
    </row>
    <row r="207" spans="2:3" x14ac:dyDescent="0.2">
      <c r="B207" s="38">
        <f t="shared" ref="B207:B213" ca="1" si="6">LN(RAND())/-$B$4</f>
        <v>2.329494930140946</v>
      </c>
      <c r="C207" s="38">
        <f t="shared" ref="C207:C213" ca="1" si="7">_xlfn.GAMMA.INV(RAND(),1,1/$B$4)</f>
        <v>6.677032518294963</v>
      </c>
    </row>
    <row r="208" spans="2:3" x14ac:dyDescent="0.2">
      <c r="B208" s="38">
        <f t="shared" ca="1" si="6"/>
        <v>5.0198675004646542</v>
      </c>
      <c r="C208" s="38">
        <f t="shared" ca="1" si="7"/>
        <v>13.143452334385174</v>
      </c>
    </row>
    <row r="209" spans="2:3" x14ac:dyDescent="0.2">
      <c r="B209" s="38">
        <f t="shared" ca="1" si="6"/>
        <v>3.5052111551031042</v>
      </c>
      <c r="C209" s="38">
        <f t="shared" ca="1" si="7"/>
        <v>0.23310693958611739</v>
      </c>
    </row>
    <row r="210" spans="2:3" x14ac:dyDescent="0.2">
      <c r="B210" s="38">
        <f t="shared" ca="1" si="6"/>
        <v>4.5564502153196695</v>
      </c>
      <c r="C210" s="38">
        <f t="shared" ca="1" si="7"/>
        <v>0.33961352268787848</v>
      </c>
    </row>
    <row r="211" spans="2:3" x14ac:dyDescent="0.2">
      <c r="B211" s="38">
        <f t="shared" ca="1" si="6"/>
        <v>4.5736378139826321</v>
      </c>
      <c r="C211" s="38">
        <f t="shared" ca="1" si="7"/>
        <v>1.1564613132309745</v>
      </c>
    </row>
    <row r="212" spans="2:3" x14ac:dyDescent="0.2">
      <c r="B212" s="38">
        <f t="shared" ca="1" si="6"/>
        <v>0.26033712217879507</v>
      </c>
      <c r="C212" s="38">
        <f t="shared" ca="1" si="7"/>
        <v>2.3439010409415157</v>
      </c>
    </row>
    <row r="213" spans="2:3" x14ac:dyDescent="0.2">
      <c r="B213" s="38">
        <f t="shared" ca="1" si="6"/>
        <v>3.4395753927487291</v>
      </c>
      <c r="C213" s="38">
        <f t="shared" ca="1" si="7"/>
        <v>4.3351754579156108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5" x14ac:dyDescent="0.25"/>
  <sheetData>
    <row r="1" spans="1:5" x14ac:dyDescent="0.25">
      <c r="A1" s="37" t="s">
        <v>45</v>
      </c>
    </row>
    <row r="2" spans="1:5" x14ac:dyDescent="0.25">
      <c r="A2" t="str">
        <f>"Среднее время до отказа некого компонента равно "&amp;1/B5&amp;" часов. Найти вероятность, что компонент откажет между "&amp;B6&amp;" и "&amp;B7&amp;" часами работы."</f>
        <v>Среднее время до отказа некого компонента равно 40 часов. Найти вероятность, что компонент откажет между 20 и 30 часами работы.</v>
      </c>
    </row>
    <row r="4" spans="1:5" x14ac:dyDescent="0.25">
      <c r="A4" s="14" t="s">
        <v>19</v>
      </c>
      <c r="B4" s="14" t="s">
        <v>10</v>
      </c>
      <c r="D4" s="4" t="s">
        <v>28</v>
      </c>
    </row>
    <row r="5" spans="1:5" x14ac:dyDescent="0.25">
      <c r="A5" s="15" t="s">
        <v>30</v>
      </c>
      <c r="B5" s="50">
        <v>2.5000000000000001E-2</v>
      </c>
      <c r="D5" s="3">
        <f>_xlfn.EXPON.DIST(B7, $B$5, TRUE)- _xlfn.EXPON.DIST(B6, $B$5, TRUE)</f>
        <v>0.13416410697161874</v>
      </c>
      <c r="E5" s="48" t="str">
        <f>"Вероятность того, что компонент откажет между "&amp;20&amp;" и "&amp;30&amp;" часами работы."</f>
        <v>Вероятность того, что компонент откажет между 20 и 30 часами работы.</v>
      </c>
    </row>
    <row r="6" spans="1:5" x14ac:dyDescent="0.25">
      <c r="A6" s="15" t="s">
        <v>43</v>
      </c>
      <c r="B6" s="16">
        <v>20</v>
      </c>
      <c r="D6" s="3">
        <f>EXP(-B5*B6)-EXP(-B5*B7)</f>
        <v>0.13416410697161874</v>
      </c>
    </row>
    <row r="7" spans="1:5" x14ac:dyDescent="0.25">
      <c r="A7" s="35" t="s">
        <v>44</v>
      </c>
      <c r="B7" s="47">
        <v>30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Пример</vt:lpstr>
      <vt:lpstr>Графики</vt:lpstr>
      <vt:lpstr>Генерация</vt:lpstr>
      <vt:lpstr>Задачи</vt:lpstr>
      <vt:lpstr>EXCEL2.RU</vt:lpstr>
      <vt:lpstr>лямбда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dcterms:created xsi:type="dcterms:W3CDTF">2013-11-25T06:35:58Z</dcterms:created>
  <dcterms:modified xsi:type="dcterms:W3CDTF">2024-12-31T18:57:39Z</dcterms:modified>
</cp:coreProperties>
</file>