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Сигма неизвестна" sheetId="24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'Сигма неизвестна'!#REF!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мю">'Сигма неизвестна'!$B$7</definedName>
    <definedName name="сигма">'Сигма неизвестна'!$B$8</definedName>
  </definedNames>
  <calcPr calcId="162913"/>
</workbook>
</file>

<file path=xl/calcChain.xml><?xml version="1.0" encoding="utf-8"?>
<calcChain xmlns="http://schemas.openxmlformats.org/spreadsheetml/2006/main">
  <c r="L1" i="24" l="1"/>
  <c r="B79" i="24" l="1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E35" i="24"/>
  <c r="B33" i="24"/>
  <c r="B32" i="24"/>
  <c r="B31" i="24"/>
  <c r="B30" i="24"/>
  <c r="B29" i="24"/>
  <c r="E30" i="24"/>
  <c r="B28" i="24"/>
  <c r="B27" i="24"/>
  <c r="B26" i="24"/>
  <c r="B25" i="24"/>
  <c r="B24" i="24"/>
  <c r="B23" i="24"/>
  <c r="B22" i="24"/>
  <c r="B21" i="24"/>
  <c r="I22" i="24"/>
  <c r="I23" i="24" s="1"/>
  <c r="E22" i="24"/>
  <c r="E23" i="24" s="1"/>
  <c r="F23" i="24" s="1"/>
  <c r="B20" i="24"/>
  <c r="B12" i="24" l="1"/>
  <c r="A15" i="24"/>
  <c r="I24" i="24"/>
  <c r="J23" i="24"/>
  <c r="J22" i="24"/>
  <c r="C16" i="24" l="1"/>
  <c r="E16" i="24"/>
  <c r="B15" i="24"/>
  <c r="F16" i="24"/>
  <c r="E27" i="24"/>
  <c r="E28" i="24" s="1"/>
  <c r="F28" i="24" s="1"/>
  <c r="C15" i="24"/>
  <c r="C17" i="24"/>
  <c r="I25" i="24"/>
  <c r="J24" i="24"/>
  <c r="F15" i="24" l="1"/>
  <c r="E37" i="24" s="1"/>
  <c r="E38" i="24" s="1"/>
  <c r="F38" i="24" s="1"/>
  <c r="E15" i="24"/>
  <c r="I26" i="24"/>
  <c r="J25" i="24"/>
  <c r="E32" i="24" l="1"/>
  <c r="E33" i="24" s="1"/>
  <c r="F33" i="24" s="1"/>
  <c r="J26" i="24"/>
  <c r="I27" i="24"/>
  <c r="I28" i="24" l="1"/>
  <c r="J27" i="24"/>
  <c r="I29" i="24" l="1"/>
  <c r="J28" i="24"/>
  <c r="J29" i="24" l="1"/>
  <c r="I30" i="24"/>
  <c r="I31" i="24" l="1"/>
  <c r="J30" i="24"/>
  <c r="I32" i="24" l="1"/>
  <c r="J31" i="24"/>
  <c r="I33" i="24" l="1"/>
  <c r="J32" i="24"/>
  <c r="I34" i="24" l="1"/>
  <c r="J33" i="24"/>
  <c r="I35" i="24" l="1"/>
  <c r="J34" i="24"/>
  <c r="I36" i="24" l="1"/>
  <c r="J35" i="24"/>
  <c r="J36" i="24" l="1"/>
  <c r="I37" i="24"/>
  <c r="I38" i="24" l="1"/>
  <c r="J37" i="24"/>
  <c r="I39" i="24" l="1"/>
  <c r="J38" i="24"/>
  <c r="I40" i="24" l="1"/>
  <c r="J39" i="24"/>
  <c r="I41" i="24" l="1"/>
  <c r="J40" i="24"/>
  <c r="I42" i="24" l="1"/>
  <c r="J41" i="24"/>
  <c r="I43" i="24" l="1"/>
  <c r="J42" i="24"/>
  <c r="I44" i="24" l="1"/>
  <c r="J43" i="24"/>
  <c r="I45" i="24" l="1"/>
  <c r="J44" i="24"/>
  <c r="I46" i="24" l="1"/>
  <c r="J46" i="24" s="1"/>
  <c r="J45" i="24"/>
</calcChain>
</file>

<file path=xl/sharedStrings.xml><?xml version="1.0" encoding="utf-8"?>
<sst xmlns="http://schemas.openxmlformats.org/spreadsheetml/2006/main" count="40" uniqueCount="34">
  <si>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</si>
  <si>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</si>
  <si>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</si>
  <si>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</si>
  <si>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</si>
  <si>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Параметр</t>
  </si>
  <si>
    <t>Значение</t>
  </si>
  <si>
    <t>мю</t>
  </si>
  <si>
    <t>сигма</t>
  </si>
  <si>
    <t>Для графика</t>
  </si>
  <si>
    <t>Размер выборки</t>
  </si>
  <si>
    <t>Y</t>
  </si>
  <si>
    <t>X</t>
  </si>
  <si>
    <t>Оценка среднего</t>
  </si>
  <si>
    <t>№</t>
  </si>
  <si>
    <t>Значения выборки</t>
  </si>
  <si>
    <t>№ испытания</t>
  </si>
  <si>
    <t>Двусторонний доверительный интервал</t>
  </si>
  <si>
    <t>Левая граница</t>
  </si>
  <si>
    <t>Правая граница</t>
  </si>
  <si>
    <t>x</t>
  </si>
  <si>
    <t>y</t>
  </si>
  <si>
    <t>Нормальное распределение</t>
  </si>
  <si>
    <t>мю=</t>
  </si>
  <si>
    <r>
      <t xml:space="preserve">Уровень значимости </t>
    </r>
    <r>
      <rPr>
        <i/>
        <sz val="10"/>
        <rFont val="Calibri"/>
        <family val="2"/>
        <charset val="204"/>
        <scheme val="minor"/>
      </rPr>
      <t>a</t>
    </r>
  </si>
  <si>
    <t>Среднее (используется для генерации значений выборки см. ячейку B20, в задаче считается неизвестным)</t>
  </si>
  <si>
    <t>Стандартное отклонение (в задаче считается неизвестным)</t>
  </si>
  <si>
    <t>Стандартная ошибка</t>
  </si>
  <si>
    <t>Точечная оценка среднего</t>
  </si>
  <si>
    <r>
      <t xml:space="preserve">Верхний </t>
    </r>
    <r>
      <rPr>
        <i/>
        <sz val="10"/>
        <rFont val="Calibri"/>
        <family val="2"/>
        <charset val="204"/>
        <scheme val="minor"/>
      </rPr>
      <t>a/2-</t>
    </r>
    <r>
      <rPr>
        <sz val="10"/>
        <rFont val="Calibri"/>
        <family val="2"/>
        <charset val="204"/>
        <scheme val="minor"/>
      </rPr>
      <t>Квантиль распределения Стьюдента с n-1 степенями свободы</t>
    </r>
  </si>
  <si>
    <t>Выборка делается из нормального распределения</t>
  </si>
  <si>
    <t>Доверительный интервал для оценки среднего (стандартное отклонение неизвестно) в MS EXCEL</t>
  </si>
  <si>
    <t>Двухсторонний доверительный интервал для оценки среднего, стандартное отклонение неизвестно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</si>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</sst>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3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65" fontId="13" fillId="0" borderId="0" xfId="1" applyNumberFormat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5" fillId="6" borderId="0" xfId="0" applyFont="1" applyFill="1" applyAlignment="1">
      <alignment vertical="center"/>
    </xf>
    <xf numFmtId="166" fontId="13" fillId="0" borderId="1" xfId="1" applyNumberFormat="1" applyFont="1" applyBorder="1"/>
    <xf numFmtId="165" fontId="13" fillId="6" borderId="1" xfId="1" applyNumberFormat="1" applyFont="1" applyFill="1" applyBorder="1"/>
    <xf numFmtId="0" fontId="10" fillId="0" borderId="2" xfId="1" applyFont="1" applyBorder="1"/>
    <xf numFmtId="165" fontId="13" fillId="6" borderId="2" xfId="1" applyNumberFormat="1" applyFont="1" applyFill="1" applyBorder="1"/>
    <xf numFmtId="0" fontId="14" fillId="0" borderId="1" xfId="1" applyFont="1" applyBorder="1"/>
    <xf numFmtId="0" fontId="14" fillId="6" borderId="1" xfId="1" applyFont="1" applyFill="1" applyBorder="1"/>
    <xf numFmtId="165" fontId="16" fillId="0" borderId="0" xfId="1" applyNumberFormat="1" applyFont="1" applyBorder="1"/>
    <xf numFmtId="0" fontId="17" fillId="6" borderId="0" xfId="0" applyFont="1" applyFill="1" applyAlignment="1">
      <alignment vertical="center"/>
    </xf>
    <xf numFmtId="0" fontId="13" fillId="0" borderId="0" xfId="1" applyFont="1" applyAlignment="1">
      <alignment wrapText="1"/>
    </xf>
    <xf numFmtId="9" fontId="13" fillId="5" borderId="1" xfId="1" applyNumberFormat="1" applyFont="1" applyFill="1" applyBorder="1"/>
    <xf numFmtId="0" fontId="10" fillId="0" borderId="0" xfId="1" applyFont="1"/>
    <xf numFmtId="166" fontId="13" fillId="7" borderId="1" xfId="1" applyNumberFormat="1" applyFont="1" applyFill="1" applyBorder="1"/>
    <xf numFmtId="0" fontId="18" fillId="0" borderId="0" xfId="1" applyFont="1"/>
    <xf numFmtId="0" fontId="13" fillId="0" borderId="1" xfId="1" applyFont="1" applyBorder="1" applyAlignment="1">
      <alignment vertical="top" wrapText="1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'Сигма неизвестна'!$L$1</c:f>
          <c:strCache>
            <c:ptCount val="1"/>
            <c:pt idx="0">
              <c:v>Выборка из распределения N(2;2). Доверительный интервал для Среднего. Сигма неизвестна. Уровень значимости 5,00%</c:v>
            </c:pt>
          </c:strCache>
        </c:strRef>
      </c:tx>
      <c:layout/>
      <c:overlay val="0"/>
      <c:txPr>
        <a:bodyPr/>
        <a:lstStyle/>
        <a:p>
          <a:pPr>
            <a:defRPr sz="140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'Сигма неизвестна'!$E$20</c:f>
              <c:strCache>
                <c:ptCount val="1"/>
                <c:pt idx="0">
                  <c:v>мю=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9-4122-943E-69235BA54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'Сигма неизвестна'!$E$22:$E$23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'Сигма неизвестна'!$F$22:$F$23</c:f>
              <c:numCache>
                <c:formatCode>General</c:formatCode>
                <c:ptCount val="2"/>
                <c:pt idx="0">
                  <c:v>0</c:v>
                </c:pt>
                <c:pt idx="1">
                  <c:v>0.19947114020071635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69-4122-943E-69235BA54324}"/>
            </c:ext>
          </c:extLst>
        </c:ser>
        <c:ser>
          <c:idx val="2"/>
          <c:order val="1"/>
          <c:tx>
            <c:strRef>
              <c:f>'Сигма неизвестна'!$E$30</c:f>
              <c:strCache>
                <c:ptCount val="1"/>
                <c:pt idx="0">
                  <c:v>Левая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неизвестна'!$E$32:$E$33</c:f>
              <c:numCache>
                <c:formatCode>0.000</c:formatCode>
                <c:ptCount val="2"/>
                <c:pt idx="0">
                  <c:v>1.3057520488679262</c:v>
                </c:pt>
                <c:pt idx="1">
                  <c:v>1.3057520488679262</c:v>
                </c:pt>
              </c:numCache>
            </c:numRef>
          </c:xVal>
          <c:yVal>
            <c:numRef>
              <c:f>'Сигма неизвестна'!$F$32:$F$33</c:f>
              <c:numCache>
                <c:formatCode>General</c:formatCode>
                <c:ptCount val="2"/>
                <c:pt idx="0">
                  <c:v>0</c:v>
                </c:pt>
                <c:pt idx="1">
                  <c:v>0.18780835188401113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69-4122-943E-69235BA54324}"/>
            </c:ext>
          </c:extLst>
        </c:ser>
        <c:ser>
          <c:idx val="3"/>
          <c:order val="2"/>
          <c:tx>
            <c:strRef>
              <c:f>'Сигма неизвестна'!$E$35</c:f>
              <c:strCache>
                <c:ptCount val="1"/>
                <c:pt idx="0">
                  <c:v>Правая граница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'Сигма неизвестна'!$E$37:$E$38</c:f>
              <c:numCache>
                <c:formatCode>0.000</c:formatCode>
                <c:ptCount val="2"/>
                <c:pt idx="0">
                  <c:v>2.2697350040875057</c:v>
                </c:pt>
                <c:pt idx="1">
                  <c:v>2.2697350040875057</c:v>
                </c:pt>
              </c:numCache>
            </c:numRef>
          </c:xVal>
          <c:yVal>
            <c:numRef>
              <c:f>'Сигма неизвестна'!$F$37:$F$38</c:f>
              <c:numCache>
                <c:formatCode>General</c:formatCode>
                <c:ptCount val="2"/>
                <c:pt idx="0">
                  <c:v>0</c:v>
                </c:pt>
                <c:pt idx="1">
                  <c:v>0.19766525006079166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69-4122-943E-69235BA54324}"/>
            </c:ext>
          </c:extLst>
        </c:ser>
        <c:ser>
          <c:idx val="4"/>
          <c:order val="3"/>
          <c:tx>
            <c:strRef>
              <c:f>'Сигма неизвестна'!$E$25</c:f>
              <c:strCache>
                <c:ptCount val="1"/>
                <c:pt idx="0">
                  <c:v>Оценка среднего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9-4122-943E-69235BA54324}"/>
                </c:ext>
              </c:extLst>
            </c:dLbl>
            <c:dLbl>
              <c:idx val="1"/>
              <c:layout>
                <c:manualLayout>
                  <c:x val="6.3391431608132542E-2"/>
                  <c:y val="6.2937062937062943E-2"/>
                </c:manualLayout>
              </c:layout>
              <c:dLblPos val="r"/>
              <c:showLegendKey val="0"/>
              <c:showVal val="0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69-4122-943E-69235BA54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'Сигма неизвестна'!$E$27:$E$28</c:f>
              <c:numCache>
                <c:formatCode>0.000</c:formatCode>
                <c:ptCount val="2"/>
                <c:pt idx="0">
                  <c:v>1.7877435264777159</c:v>
                </c:pt>
                <c:pt idx="1">
                  <c:v>1.7877435264777159</c:v>
                </c:pt>
              </c:numCache>
            </c:numRef>
          </c:xVal>
          <c:yVal>
            <c:numRef>
              <c:f>'Сигма неизвестна'!$F$27:$F$28</c:f>
              <c:numCache>
                <c:formatCode>General</c:formatCode>
                <c:ptCount val="2"/>
                <c:pt idx="0">
                  <c:v>0</c:v>
                </c:pt>
                <c:pt idx="1">
                  <c:v>0.19835095544198628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69-4122-943E-69235BA54324}"/>
            </c:ext>
          </c:extLst>
        </c:ser>
        <c:ser>
          <c:idx val="0"/>
          <c:order val="4"/>
          <c:tx>
            <c:strRef>
              <c:f>'Сигма неизвестна'!$H$20</c:f>
              <c:strCache>
                <c:ptCount val="1"/>
                <c:pt idx="0">
                  <c:v>Нормальное распределение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'Сигма неизвестна'!$I$22:$I$75</c:f>
              <c:numCache>
                <c:formatCode>0.0000</c:formatCode>
                <c:ptCount val="54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  <c:pt idx="23">
                  <c:v>7.5</c:v>
                </c:pt>
                <c:pt idx="24">
                  <c:v>8</c:v>
                </c:pt>
              </c:numCache>
            </c:numRef>
          </c:xVal>
          <c:yVal>
            <c:numRef>
              <c:f>'Сигма неизвестна'!$J$22:$J$75</c:f>
              <c:numCache>
                <c:formatCode>0.0000</c:formatCode>
                <c:ptCount val="54"/>
                <c:pt idx="0">
                  <c:v>2.2159242059690038E-3</c:v>
                </c:pt>
                <c:pt idx="1">
                  <c:v>4.5467812507955264E-3</c:v>
                </c:pt>
                <c:pt idx="2">
                  <c:v>8.7641502467842702E-3</c:v>
                </c:pt>
                <c:pt idx="3">
                  <c:v>1.5869825917833709E-2</c:v>
                </c:pt>
                <c:pt idx="4">
                  <c:v>2.6995483256594031E-2</c:v>
                </c:pt>
                <c:pt idx="5">
                  <c:v>4.3138659413255766E-2</c:v>
                </c:pt>
                <c:pt idx="6">
                  <c:v>6.4758797832945872E-2</c:v>
                </c:pt>
                <c:pt idx="7">
                  <c:v>9.1324542694510957E-2</c:v>
                </c:pt>
                <c:pt idx="8">
                  <c:v>0.12098536225957168</c:v>
                </c:pt>
                <c:pt idx="9">
                  <c:v>0.15056871607740221</c:v>
                </c:pt>
                <c:pt idx="10">
                  <c:v>0.17603266338214976</c:v>
                </c:pt>
                <c:pt idx="11">
                  <c:v>0.19333405840142462</c:v>
                </c:pt>
                <c:pt idx="12">
                  <c:v>0.19947114020071635</c:v>
                </c:pt>
                <c:pt idx="13">
                  <c:v>0.19333405840142462</c:v>
                </c:pt>
                <c:pt idx="14">
                  <c:v>0.17603266338214976</c:v>
                </c:pt>
                <c:pt idx="15">
                  <c:v>0.15056871607740221</c:v>
                </c:pt>
                <c:pt idx="16">
                  <c:v>0.12098536225957168</c:v>
                </c:pt>
                <c:pt idx="17">
                  <c:v>9.1324542694510957E-2</c:v>
                </c:pt>
                <c:pt idx="18">
                  <c:v>6.4758797832945872E-2</c:v>
                </c:pt>
                <c:pt idx="19">
                  <c:v>4.3138659413255766E-2</c:v>
                </c:pt>
                <c:pt idx="20">
                  <c:v>2.6995483256594031E-2</c:v>
                </c:pt>
                <c:pt idx="21">
                  <c:v>1.5869825917833709E-2</c:v>
                </c:pt>
                <c:pt idx="22">
                  <c:v>8.7641502467842702E-3</c:v>
                </c:pt>
                <c:pt idx="23">
                  <c:v>4.5467812507955264E-3</c:v>
                </c:pt>
                <c:pt idx="24">
                  <c:v>2.2159242059690038E-3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869-4122-943E-69235BA54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8672"/>
        <c:axId val="60851328"/>
      </c:scatterChart>
      <c:valAx>
        <c:axId val="60828672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60851328"/>
        <c:crosses val="autoZero"/>
        <c:crossBetween val="midCat"/>
      </c:valAx>
      <c:valAx>
        <c:axId val="608513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lumMod val="85000"/>
                <a:lumOff val="15000"/>
              </a:schemeClr>
            </a:solidFill>
          </a:ln>
        </c:spPr>
        <c:crossAx val="608286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5547780858656673E-2"/>
          <c:y val="0.86357865549064428"/>
          <c:w val="0.96055926425504023"/>
          <c:h val="0.120292312251291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638174</xdr:colOff>
      <xdr:row>1</xdr:row>
      <xdr:rowOff>0</xdr:rowOff>
    </xdr:from>
    <xdr:to>
      <xdr:col>20</xdr:col>
      <xdr:colOff>0</xdr:colOff>
      <xdr:row>26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doveritelnyy-interval-dlya-ocenki-srednego-dispersiya-neizvestn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J2" sqref="J2"/>
    </sheetView>
  </sheetViews>
  <sheetFormatPr defaultRowHeight="12.75" x14ac:dyDescent="0.2"/>
  <cols>
    <col min="1" max="1" width="12.5703125" style="7" customWidth="1"/>
    <col min="2" max="2" width="11.5703125" style="7" customWidth="1"/>
    <col min="3" max="3" width="23.85546875" style="7" customWidth="1"/>
    <col min="4" max="4" width="2.85546875" style="7" customWidth="1"/>
    <col min="5" max="5" width="12.42578125" style="7" customWidth="1"/>
    <col min="6" max="6" width="9.5703125" style="7" bestFit="1" customWidth="1"/>
    <col min="7" max="7" width="3.28515625" style="7" customWidth="1"/>
    <col min="8" max="8" width="3.5703125" style="7" bestFit="1" customWidth="1"/>
    <col min="9" max="12" width="9.5703125" style="7" bestFit="1" customWidth="1"/>
    <col min="13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L1" s="7" t="str">
        <f>"Выборка из распределения N("&amp;B7&amp;";"&amp;B8&amp;"). Доверительный интервал для Среднего. Сигма неизвестна. Уровень значимости "&amp;TEXT(B10,"0,00%")</f>
        <v>Выборка из распределения N(2;2). Доверительный интервал для Среднего. Сигма неизвестна. Уровень значимости 5,00%</v>
      </c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36" t="s">
        <v>33</v>
      </c>
    </row>
    <row r="3" spans="1:14" ht="18.75" x14ac:dyDescent="0.2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</row>
    <row r="4" spans="1:14" ht="15.75" x14ac:dyDescent="0.2">
      <c r="A4" s="28" t="s">
        <v>32</v>
      </c>
      <c r="B4" s="20"/>
      <c r="C4" s="20"/>
      <c r="D4" s="20"/>
      <c r="E4" s="20"/>
      <c r="F4" s="20"/>
      <c r="G4" s="20"/>
      <c r="H4" s="20"/>
      <c r="I4" s="20"/>
      <c r="J4" s="20"/>
    </row>
    <row r="5" spans="1:14" ht="15.75" x14ac:dyDescent="0.25">
      <c r="A5" s="33" t="s">
        <v>30</v>
      </c>
      <c r="B5" s="8"/>
      <c r="C5" s="8"/>
      <c r="D5" s="8"/>
      <c r="E5" s="8"/>
      <c r="F5" s="8"/>
      <c r="G5" s="8"/>
      <c r="H5" s="8"/>
      <c r="I5" s="8"/>
      <c r="J5" s="8"/>
    </row>
    <row r="6" spans="1:14" x14ac:dyDescent="0.2">
      <c r="A6" s="9" t="s">
        <v>5</v>
      </c>
      <c r="B6" s="9" t="s">
        <v>6</v>
      </c>
      <c r="C6" s="18"/>
      <c r="D6" s="18"/>
      <c r="E6" s="29"/>
    </row>
    <row r="7" spans="1:14" x14ac:dyDescent="0.2">
      <c r="A7" s="10" t="s">
        <v>7</v>
      </c>
      <c r="B7" s="11">
        <v>2</v>
      </c>
      <c r="C7" s="7" t="s">
        <v>25</v>
      </c>
      <c r="E7" s="29"/>
    </row>
    <row r="8" spans="1:14" x14ac:dyDescent="0.2">
      <c r="A8" s="10" t="s">
        <v>8</v>
      </c>
      <c r="B8" s="11">
        <v>2</v>
      </c>
      <c r="C8" s="7" t="s">
        <v>26</v>
      </c>
      <c r="L8" s="17"/>
      <c r="M8" s="17"/>
      <c r="N8" s="17"/>
    </row>
    <row r="9" spans="1:14" x14ac:dyDescent="0.2">
      <c r="L9" s="17"/>
      <c r="M9" s="17"/>
      <c r="N9" s="17"/>
    </row>
    <row r="10" spans="1:14" ht="25.5" x14ac:dyDescent="0.2">
      <c r="A10" s="12" t="s">
        <v>24</v>
      </c>
      <c r="B10" s="30">
        <v>0.05</v>
      </c>
      <c r="L10" s="17"/>
      <c r="M10" s="17"/>
      <c r="N10" s="17"/>
    </row>
    <row r="11" spans="1:14" x14ac:dyDescent="0.2">
      <c r="L11" s="17"/>
      <c r="M11" s="17"/>
      <c r="N11" s="17"/>
    </row>
    <row r="12" spans="1:14" ht="25.5" x14ac:dyDescent="0.2">
      <c r="A12" s="12" t="s">
        <v>10</v>
      </c>
      <c r="B12" s="10">
        <f ca="1">COUNT(B20:B79)</f>
        <v>60</v>
      </c>
      <c r="C12" s="15"/>
      <c r="L12" s="17"/>
      <c r="M12" s="17"/>
      <c r="N12" s="17"/>
    </row>
    <row r="13" spans="1:14" x14ac:dyDescent="0.2">
      <c r="A13" s="15"/>
      <c r="B13" s="15"/>
      <c r="E13" s="31" t="s">
        <v>17</v>
      </c>
      <c r="L13" s="17"/>
      <c r="M13" s="17"/>
      <c r="N13" s="17"/>
    </row>
    <row r="14" spans="1:14" ht="38.25" x14ac:dyDescent="0.2">
      <c r="A14" s="12" t="s">
        <v>28</v>
      </c>
      <c r="B14" s="34" t="s">
        <v>27</v>
      </c>
      <c r="C14" s="12" t="s">
        <v>29</v>
      </c>
      <c r="E14" s="12" t="s">
        <v>18</v>
      </c>
      <c r="F14" s="12" t="s">
        <v>19</v>
      </c>
    </row>
    <row r="15" spans="1:14" x14ac:dyDescent="0.2">
      <c r="A15" s="21">
        <f ca="1">AVERAGE(B20:B79)</f>
        <v>1.7877435264777159</v>
      </c>
      <c r="B15" s="21">
        <f ca="1">_xlfn.STDEV.S(B20:B79)/SQRT(B12)</f>
        <v>0.24087585752960594</v>
      </c>
      <c r="C15" s="21">
        <f ca="1">_xlfn.T.INV(1-B10/2,B12-1)</f>
        <v>2.0009953780882688</v>
      </c>
      <c r="E15" s="32">
        <f ca="1">$A$15-$C$15*$B$15</f>
        <v>1.3057520488679262</v>
      </c>
      <c r="F15" s="32">
        <f ca="1">$A$15+$C$15*$B$15</f>
        <v>2.2697350040875057</v>
      </c>
    </row>
    <row r="16" spans="1:14" x14ac:dyDescent="0.2">
      <c r="A16" s="15"/>
      <c r="B16" s="15"/>
      <c r="C16" s="21">
        <f ca="1">TINV(B10,B12-1)</f>
        <v>2.0009953780882688</v>
      </c>
      <c r="E16" s="32">
        <f ca="1">A15-_xlfn.CONFIDENCE.T($B$10,_xlfn.STDEV.S(B20:B79),$B$12)</f>
        <v>1.3057520488679262</v>
      </c>
      <c r="F16" s="32">
        <f ca="1">A15+_xlfn.CONFIDENCE.T($B$10,_xlfn.STDEV.S(B20:B79),$B$12)</f>
        <v>2.2697350040875057</v>
      </c>
    </row>
    <row r="17" spans="1:14" x14ac:dyDescent="0.2">
      <c r="B17" s="15"/>
      <c r="C17" s="21">
        <f ca="1">_xlfn.T.INV.2T(B10,B12-1)</f>
        <v>2.0009953780882688</v>
      </c>
      <c r="K17" s="13"/>
      <c r="L17" s="13"/>
      <c r="M17" s="13"/>
      <c r="N17" s="13"/>
    </row>
    <row r="19" spans="1:14" ht="25.5" x14ac:dyDescent="0.2">
      <c r="A19" s="12" t="s">
        <v>16</v>
      </c>
      <c r="B19" s="12" t="s">
        <v>15</v>
      </c>
      <c r="E19" s="19" t="s">
        <v>9</v>
      </c>
      <c r="F19" s="19"/>
      <c r="G19" s="19"/>
      <c r="H19" s="19"/>
      <c r="I19" s="19"/>
      <c r="J19" s="19"/>
    </row>
    <row r="20" spans="1:14" x14ac:dyDescent="0.2">
      <c r="A20" s="10">
        <v>1</v>
      </c>
      <c r="B20" s="14">
        <f ca="1">_xlfn.NORM.INV(RAND(),$B$7,$B$8)</f>
        <v>2.2793388882986103</v>
      </c>
      <c r="E20" s="7" t="s">
        <v>23</v>
      </c>
      <c r="H20" s="13" t="s">
        <v>22</v>
      </c>
    </row>
    <row r="21" spans="1:14" x14ac:dyDescent="0.2">
      <c r="A21" s="10">
        <v>2</v>
      </c>
      <c r="B21" s="14">
        <f ca="1">_xlfn.NORM.INV(RAND(),$B$7,$B$8)</f>
        <v>2.6155052414000712</v>
      </c>
      <c r="E21" s="10" t="s">
        <v>20</v>
      </c>
      <c r="F21" s="10" t="s">
        <v>21</v>
      </c>
      <c r="H21" s="25" t="s">
        <v>14</v>
      </c>
      <c r="I21" s="23" t="s">
        <v>12</v>
      </c>
      <c r="J21" s="9" t="s">
        <v>11</v>
      </c>
    </row>
    <row r="22" spans="1:14" x14ac:dyDescent="0.2">
      <c r="A22" s="10">
        <v>3</v>
      </c>
      <c r="B22" s="14">
        <f t="shared" ref="B22:B79" ca="1" si="0">_xlfn.NORM.INV(RAND(),$B$7,$B$8)</f>
        <v>4.3889416601238569</v>
      </c>
      <c r="E22" s="10">
        <f>B7</f>
        <v>2</v>
      </c>
      <c r="F22" s="10">
        <v>0</v>
      </c>
      <c r="H22" s="25">
        <v>1</v>
      </c>
      <c r="I22" s="27">
        <f>$B$7-3*$B$8</f>
        <v>-4</v>
      </c>
      <c r="J22" s="16">
        <f>_xlfn.NORM.DIST(I22,$B$7,$B$8,FALSE)</f>
        <v>2.2159242059690038E-3</v>
      </c>
    </row>
    <row r="23" spans="1:14" x14ac:dyDescent="0.2">
      <c r="A23" s="10">
        <v>4</v>
      </c>
      <c r="B23" s="14">
        <f t="shared" ca="1" si="0"/>
        <v>3.362553389804102</v>
      </c>
      <c r="E23" s="10">
        <f>E22</f>
        <v>2</v>
      </c>
      <c r="F23" s="10">
        <f>_xlfn.NORM.DIST(E23,$B$7,$B$8,FALSE)</f>
        <v>0.19947114020071635</v>
      </c>
      <c r="H23" s="25">
        <v>2</v>
      </c>
      <c r="I23" s="16">
        <f>I22+3*$B$8/12</f>
        <v>-3.5</v>
      </c>
      <c r="J23" s="16">
        <f t="shared" ref="J23:J46" si="1">_xlfn.NORM.DIST(I23,$B$7,$B$8,FALSE)</f>
        <v>4.5467812507955264E-3</v>
      </c>
    </row>
    <row r="24" spans="1:14" x14ac:dyDescent="0.2">
      <c r="A24" s="10">
        <v>5</v>
      </c>
      <c r="B24" s="14">
        <f t="shared" ca="1" si="0"/>
        <v>3.4902723102652926</v>
      </c>
      <c r="H24" s="25">
        <v>3</v>
      </c>
      <c r="I24" s="16">
        <f t="shared" ref="I24:I46" si="2">I23+3*$B$8/12</f>
        <v>-3</v>
      </c>
      <c r="J24" s="16">
        <f t="shared" si="1"/>
        <v>8.7641502467842702E-3</v>
      </c>
    </row>
    <row r="25" spans="1:14" x14ac:dyDescent="0.2">
      <c r="A25" s="10">
        <v>6</v>
      </c>
      <c r="B25" s="14">
        <f t="shared" ca="1" si="0"/>
        <v>0.18780595693113611</v>
      </c>
      <c r="E25" s="7" t="s">
        <v>13</v>
      </c>
      <c r="H25" s="25">
        <v>4</v>
      </c>
      <c r="I25" s="16">
        <f t="shared" si="2"/>
        <v>-2.5</v>
      </c>
      <c r="J25" s="16">
        <f t="shared" si="1"/>
        <v>1.5869825917833709E-2</v>
      </c>
    </row>
    <row r="26" spans="1:14" x14ac:dyDescent="0.2">
      <c r="A26" s="10">
        <v>7</v>
      </c>
      <c r="B26" s="14">
        <f t="shared" ca="1" si="0"/>
        <v>0.28576648628104984</v>
      </c>
      <c r="E26" s="10" t="s">
        <v>20</v>
      </c>
      <c r="F26" s="10" t="s">
        <v>21</v>
      </c>
      <c r="H26" s="25">
        <v>5</v>
      </c>
      <c r="I26" s="16">
        <f t="shared" si="2"/>
        <v>-2</v>
      </c>
      <c r="J26" s="16">
        <f t="shared" si="1"/>
        <v>2.6995483256594031E-2</v>
      </c>
    </row>
    <row r="27" spans="1:14" x14ac:dyDescent="0.2">
      <c r="A27" s="10">
        <v>8</v>
      </c>
      <c r="B27" s="14">
        <f t="shared" ca="1" si="0"/>
        <v>4.1686128503604793</v>
      </c>
      <c r="E27" s="21">
        <f ca="1">A15</f>
        <v>1.7877435264777159</v>
      </c>
      <c r="F27" s="10">
        <v>0</v>
      </c>
      <c r="H27" s="25">
        <v>6</v>
      </c>
      <c r="I27" s="16">
        <f t="shared" si="2"/>
        <v>-1.5</v>
      </c>
      <c r="J27" s="16">
        <f t="shared" si="1"/>
        <v>4.3138659413255766E-2</v>
      </c>
    </row>
    <row r="28" spans="1:14" x14ac:dyDescent="0.2">
      <c r="A28" s="10">
        <v>9</v>
      </c>
      <c r="B28" s="14">
        <f t="shared" ca="1" si="0"/>
        <v>-0.72148656240346565</v>
      </c>
      <c r="E28" s="21">
        <f ca="1">E27</f>
        <v>1.7877435264777159</v>
      </c>
      <c r="F28" s="10">
        <f ca="1">_xlfn.NORM.DIST(E28,$B$7,$B$8,FALSE)</f>
        <v>0.19835095544198628</v>
      </c>
      <c r="H28" s="25">
        <v>7</v>
      </c>
      <c r="I28" s="16">
        <f t="shared" si="2"/>
        <v>-1</v>
      </c>
      <c r="J28" s="16">
        <f t="shared" si="1"/>
        <v>6.4758797832945872E-2</v>
      </c>
    </row>
    <row r="29" spans="1:14" x14ac:dyDescent="0.2">
      <c r="A29" s="10">
        <v>10</v>
      </c>
      <c r="B29" s="14">
        <f t="shared" ca="1" si="0"/>
        <v>5.212229789399295</v>
      </c>
      <c r="H29" s="25">
        <v>8</v>
      </c>
      <c r="I29" s="16">
        <f t="shared" si="2"/>
        <v>-0.5</v>
      </c>
      <c r="J29" s="16">
        <f t="shared" si="1"/>
        <v>9.1324542694510957E-2</v>
      </c>
    </row>
    <row r="30" spans="1:14" x14ac:dyDescent="0.2">
      <c r="A30" s="10">
        <v>11</v>
      </c>
      <c r="B30" s="14">
        <f t="shared" ca="1" si="0"/>
        <v>-0.77692603021932749</v>
      </c>
      <c r="E30" s="7" t="str">
        <f>E14</f>
        <v>Левая граница</v>
      </c>
      <c r="H30" s="25">
        <v>9</v>
      </c>
      <c r="I30" s="16">
        <f t="shared" si="2"/>
        <v>0</v>
      </c>
      <c r="J30" s="16">
        <f t="shared" si="1"/>
        <v>0.12098536225957168</v>
      </c>
    </row>
    <row r="31" spans="1:14" x14ac:dyDescent="0.2">
      <c r="A31" s="10">
        <v>12</v>
      </c>
      <c r="B31" s="14">
        <f t="shared" ca="1" si="0"/>
        <v>4.4806918337861106</v>
      </c>
      <c r="E31" s="10" t="s">
        <v>20</v>
      </c>
      <c r="F31" s="10" t="s">
        <v>21</v>
      </c>
      <c r="H31" s="25">
        <v>10</v>
      </c>
      <c r="I31" s="16">
        <f t="shared" si="2"/>
        <v>0.5</v>
      </c>
      <c r="J31" s="16">
        <f t="shared" si="1"/>
        <v>0.15056871607740221</v>
      </c>
    </row>
    <row r="32" spans="1:14" x14ac:dyDescent="0.2">
      <c r="A32" s="10">
        <v>13</v>
      </c>
      <c r="B32" s="14">
        <f t="shared" ca="1" si="0"/>
        <v>1.1456990609715811</v>
      </c>
      <c r="E32" s="21">
        <f ca="1">E15</f>
        <v>1.3057520488679262</v>
      </c>
      <c r="F32" s="10">
        <v>0</v>
      </c>
      <c r="H32" s="25">
        <v>11</v>
      </c>
      <c r="I32" s="16">
        <f t="shared" si="2"/>
        <v>1</v>
      </c>
      <c r="J32" s="16">
        <f t="shared" si="1"/>
        <v>0.17603266338214976</v>
      </c>
    </row>
    <row r="33" spans="1:10" x14ac:dyDescent="0.2">
      <c r="A33" s="10">
        <v>14</v>
      </c>
      <c r="B33" s="14">
        <f t="shared" ca="1" si="0"/>
        <v>3.7534575700114963</v>
      </c>
      <c r="E33" s="21">
        <f ca="1">E32</f>
        <v>1.3057520488679262</v>
      </c>
      <c r="F33" s="10">
        <f ca="1">_xlfn.NORM.DIST(E33,$B$7,$B$8,FALSE)</f>
        <v>0.18780835188401113</v>
      </c>
      <c r="H33" s="25">
        <v>12</v>
      </c>
      <c r="I33" s="16">
        <f t="shared" si="2"/>
        <v>1.5</v>
      </c>
      <c r="J33" s="16">
        <f t="shared" si="1"/>
        <v>0.19333405840142462</v>
      </c>
    </row>
    <row r="34" spans="1:10" x14ac:dyDescent="0.2">
      <c r="A34" s="10">
        <v>15</v>
      </c>
      <c r="B34" s="14">
        <f t="shared" ca="1" si="0"/>
        <v>3.3686266357287513</v>
      </c>
      <c r="H34" s="26">
        <v>13</v>
      </c>
      <c r="I34" s="24">
        <f t="shared" si="2"/>
        <v>2</v>
      </c>
      <c r="J34" s="22">
        <f t="shared" si="1"/>
        <v>0.19947114020071635</v>
      </c>
    </row>
    <row r="35" spans="1:10" x14ac:dyDescent="0.2">
      <c r="A35" s="10">
        <v>16</v>
      </c>
      <c r="B35" s="14">
        <f t="shared" ca="1" si="0"/>
        <v>-1.0353227455060843</v>
      </c>
      <c r="E35" s="7" t="str">
        <f>F14</f>
        <v>Правая граница</v>
      </c>
      <c r="H35" s="25">
        <v>14</v>
      </c>
      <c r="I35" s="16">
        <f t="shared" si="2"/>
        <v>2.5</v>
      </c>
      <c r="J35" s="16">
        <f t="shared" si="1"/>
        <v>0.19333405840142462</v>
      </c>
    </row>
    <row r="36" spans="1:10" x14ac:dyDescent="0.2">
      <c r="A36" s="10">
        <v>17</v>
      </c>
      <c r="B36" s="14">
        <f t="shared" ca="1" si="0"/>
        <v>4.5837596884174463</v>
      </c>
      <c r="E36" s="10" t="s">
        <v>20</v>
      </c>
      <c r="F36" s="10" t="s">
        <v>21</v>
      </c>
      <c r="H36" s="25">
        <v>15</v>
      </c>
      <c r="I36" s="16">
        <f t="shared" si="2"/>
        <v>3</v>
      </c>
      <c r="J36" s="16">
        <f t="shared" si="1"/>
        <v>0.17603266338214976</v>
      </c>
    </row>
    <row r="37" spans="1:10" x14ac:dyDescent="0.2">
      <c r="A37" s="10">
        <v>18</v>
      </c>
      <c r="B37" s="14">
        <f t="shared" ca="1" si="0"/>
        <v>1.2824062658012703</v>
      </c>
      <c r="E37" s="21">
        <f ca="1">F15</f>
        <v>2.2697350040875057</v>
      </c>
      <c r="F37" s="10">
        <v>0</v>
      </c>
      <c r="H37" s="25">
        <v>16</v>
      </c>
      <c r="I37" s="16">
        <f t="shared" si="2"/>
        <v>3.5</v>
      </c>
      <c r="J37" s="16">
        <f t="shared" si="1"/>
        <v>0.15056871607740221</v>
      </c>
    </row>
    <row r="38" spans="1:10" x14ac:dyDescent="0.2">
      <c r="A38" s="10">
        <v>19</v>
      </c>
      <c r="B38" s="14">
        <f t="shared" ca="1" si="0"/>
        <v>0.52490287811581871</v>
      </c>
      <c r="E38" s="21">
        <f ca="1">E37</f>
        <v>2.2697350040875057</v>
      </c>
      <c r="F38" s="10">
        <f ca="1">_xlfn.NORM.DIST(E38,$B$7,$B$8,FALSE)</f>
        <v>0.19766525006079166</v>
      </c>
      <c r="H38" s="25">
        <v>17</v>
      </c>
      <c r="I38" s="16">
        <f t="shared" si="2"/>
        <v>4</v>
      </c>
      <c r="J38" s="16">
        <f t="shared" si="1"/>
        <v>0.12098536225957168</v>
      </c>
    </row>
    <row r="39" spans="1:10" x14ac:dyDescent="0.2">
      <c r="A39" s="10">
        <v>20</v>
      </c>
      <c r="B39" s="14">
        <f t="shared" ca="1" si="0"/>
        <v>-8.1286792981699829E-2</v>
      </c>
      <c r="H39" s="25">
        <v>18</v>
      </c>
      <c r="I39" s="16">
        <f t="shared" si="2"/>
        <v>4.5</v>
      </c>
      <c r="J39" s="16">
        <f t="shared" si="1"/>
        <v>9.1324542694510957E-2</v>
      </c>
    </row>
    <row r="40" spans="1:10" x14ac:dyDescent="0.2">
      <c r="A40" s="10">
        <v>21</v>
      </c>
      <c r="B40" s="14">
        <f t="shared" ca="1" si="0"/>
        <v>0.55259824188586881</v>
      </c>
      <c r="H40" s="25">
        <v>19</v>
      </c>
      <c r="I40" s="16">
        <f t="shared" si="2"/>
        <v>5</v>
      </c>
      <c r="J40" s="16">
        <f t="shared" si="1"/>
        <v>6.4758797832945872E-2</v>
      </c>
    </row>
    <row r="41" spans="1:10" x14ac:dyDescent="0.2">
      <c r="A41" s="10">
        <v>22</v>
      </c>
      <c r="B41" s="14">
        <f t="shared" ca="1" si="0"/>
        <v>3.4473808429670072</v>
      </c>
      <c r="H41" s="25">
        <v>20</v>
      </c>
      <c r="I41" s="16">
        <f t="shared" si="2"/>
        <v>5.5</v>
      </c>
      <c r="J41" s="16">
        <f t="shared" si="1"/>
        <v>4.3138659413255766E-2</v>
      </c>
    </row>
    <row r="42" spans="1:10" x14ac:dyDescent="0.2">
      <c r="A42" s="10">
        <v>23</v>
      </c>
      <c r="B42" s="14">
        <f t="shared" ca="1" si="0"/>
        <v>0.95251610966274214</v>
      </c>
      <c r="H42" s="25">
        <v>21</v>
      </c>
      <c r="I42" s="16">
        <f t="shared" si="2"/>
        <v>6</v>
      </c>
      <c r="J42" s="16">
        <f t="shared" si="1"/>
        <v>2.6995483256594031E-2</v>
      </c>
    </row>
    <row r="43" spans="1:10" x14ac:dyDescent="0.2">
      <c r="A43" s="10">
        <v>24</v>
      </c>
      <c r="B43" s="14">
        <f t="shared" ca="1" si="0"/>
        <v>1.5026135580248621</v>
      </c>
      <c r="H43" s="25">
        <v>22</v>
      </c>
      <c r="I43" s="16">
        <f t="shared" si="2"/>
        <v>6.5</v>
      </c>
      <c r="J43" s="16">
        <f t="shared" si="1"/>
        <v>1.5869825917833709E-2</v>
      </c>
    </row>
    <row r="44" spans="1:10" x14ac:dyDescent="0.2">
      <c r="A44" s="10">
        <v>25</v>
      </c>
      <c r="B44" s="14">
        <f t="shared" ca="1" si="0"/>
        <v>2.2342916831055111</v>
      </c>
      <c r="H44" s="25">
        <v>23</v>
      </c>
      <c r="I44" s="16">
        <f t="shared" si="2"/>
        <v>7</v>
      </c>
      <c r="J44" s="16">
        <f t="shared" si="1"/>
        <v>8.7641502467842702E-3</v>
      </c>
    </row>
    <row r="45" spans="1:10" x14ac:dyDescent="0.2">
      <c r="A45" s="10">
        <v>26</v>
      </c>
      <c r="B45" s="14">
        <f t="shared" ca="1" si="0"/>
        <v>2.3805298949110418</v>
      </c>
      <c r="H45" s="25">
        <v>24</v>
      </c>
      <c r="I45" s="16">
        <f t="shared" si="2"/>
        <v>7.5</v>
      </c>
      <c r="J45" s="16">
        <f t="shared" si="1"/>
        <v>4.5467812507955264E-3</v>
      </c>
    </row>
    <row r="46" spans="1:10" x14ac:dyDescent="0.2">
      <c r="A46" s="10">
        <v>27</v>
      </c>
      <c r="B46" s="14">
        <f t="shared" ca="1" si="0"/>
        <v>0.69733769978741722</v>
      </c>
      <c r="H46" s="25">
        <v>25</v>
      </c>
      <c r="I46" s="16">
        <f t="shared" si="2"/>
        <v>8</v>
      </c>
      <c r="J46" s="16">
        <f t="shared" si="1"/>
        <v>2.2159242059690038E-3</v>
      </c>
    </row>
    <row r="47" spans="1:10" x14ac:dyDescent="0.2">
      <c r="A47" s="10">
        <v>28</v>
      </c>
      <c r="B47" s="14">
        <f t="shared" ca="1" si="0"/>
        <v>0.52234163710509041</v>
      </c>
      <c r="I47" s="16"/>
    </row>
    <row r="48" spans="1:10" x14ac:dyDescent="0.2">
      <c r="A48" s="10">
        <v>29</v>
      </c>
      <c r="B48" s="14">
        <f t="shared" ca="1" si="0"/>
        <v>1.0700232970833694</v>
      </c>
      <c r="I48" s="16"/>
    </row>
    <row r="49" spans="1:9" x14ac:dyDescent="0.2">
      <c r="A49" s="10">
        <v>30</v>
      </c>
      <c r="B49" s="14">
        <f t="shared" ca="1" si="0"/>
        <v>1.4397228796000936</v>
      </c>
      <c r="I49" s="16"/>
    </row>
    <row r="50" spans="1:9" x14ac:dyDescent="0.2">
      <c r="A50" s="10">
        <v>31</v>
      </c>
      <c r="B50" s="14">
        <f t="shared" ca="1" si="0"/>
        <v>3.8807215384784142</v>
      </c>
      <c r="I50" s="16"/>
    </row>
    <row r="51" spans="1:9" x14ac:dyDescent="0.2">
      <c r="A51" s="10">
        <v>32</v>
      </c>
      <c r="B51" s="14">
        <f t="shared" ca="1" si="0"/>
        <v>1.5419211742487717</v>
      </c>
      <c r="I51" s="16"/>
    </row>
    <row r="52" spans="1:9" x14ac:dyDescent="0.2">
      <c r="A52" s="10">
        <v>33</v>
      </c>
      <c r="B52" s="14">
        <f t="shared" ca="1" si="0"/>
        <v>-1.025818082922068</v>
      </c>
    </row>
    <row r="53" spans="1:9" x14ac:dyDescent="0.2">
      <c r="A53" s="10">
        <v>34</v>
      </c>
      <c r="B53" s="14">
        <f t="shared" ca="1" si="0"/>
        <v>0.21763853370657649</v>
      </c>
    </row>
    <row r="54" spans="1:9" x14ac:dyDescent="0.2">
      <c r="A54" s="10">
        <v>35</v>
      </c>
      <c r="B54" s="14">
        <f t="shared" ca="1" si="0"/>
        <v>-2.0294548769298686</v>
      </c>
    </row>
    <row r="55" spans="1:9" x14ac:dyDescent="0.2">
      <c r="A55" s="10">
        <v>36</v>
      </c>
      <c r="B55" s="14">
        <f t="shared" ca="1" si="0"/>
        <v>5.5115140720774463</v>
      </c>
    </row>
    <row r="56" spans="1:9" x14ac:dyDescent="0.2">
      <c r="A56" s="10">
        <v>37</v>
      </c>
      <c r="B56" s="14">
        <f t="shared" ca="1" si="0"/>
        <v>3.7468997325472304</v>
      </c>
    </row>
    <row r="57" spans="1:9" x14ac:dyDescent="0.2">
      <c r="A57" s="10">
        <v>38</v>
      </c>
      <c r="B57" s="14">
        <f t="shared" ca="1" si="0"/>
        <v>4.1798798525990062</v>
      </c>
    </row>
    <row r="58" spans="1:9" x14ac:dyDescent="0.2">
      <c r="A58" s="10">
        <v>39</v>
      </c>
      <c r="B58" s="14">
        <f t="shared" ca="1" si="0"/>
        <v>3.2402766536165295</v>
      </c>
    </row>
    <row r="59" spans="1:9" x14ac:dyDescent="0.2">
      <c r="A59" s="10">
        <v>40</v>
      </c>
      <c r="B59" s="14">
        <f t="shared" ca="1" si="0"/>
        <v>-0.14420719760891476</v>
      </c>
    </row>
    <row r="60" spans="1:9" x14ac:dyDescent="0.2">
      <c r="A60" s="10">
        <v>41</v>
      </c>
      <c r="B60" s="14">
        <f t="shared" ca="1" si="0"/>
        <v>2.1613703966199935</v>
      </c>
    </row>
    <row r="61" spans="1:9" x14ac:dyDescent="0.2">
      <c r="A61" s="10">
        <v>42</v>
      </c>
      <c r="B61" s="14">
        <f t="shared" ca="1" si="0"/>
        <v>0.27626202836708669</v>
      </c>
    </row>
    <row r="62" spans="1:9" x14ac:dyDescent="0.2">
      <c r="A62" s="10">
        <v>43</v>
      </c>
      <c r="B62" s="14">
        <f t="shared" ca="1" si="0"/>
        <v>0.63560166635403381</v>
      </c>
    </row>
    <row r="63" spans="1:9" x14ac:dyDescent="0.2">
      <c r="A63" s="10">
        <v>44</v>
      </c>
      <c r="B63" s="14">
        <f t="shared" ca="1" si="0"/>
        <v>2.2008672580973672</v>
      </c>
    </row>
    <row r="64" spans="1:9" x14ac:dyDescent="0.2">
      <c r="A64" s="10">
        <v>45</v>
      </c>
      <c r="B64" s="14">
        <f t="shared" ca="1" si="0"/>
        <v>1.3670201968919689</v>
      </c>
    </row>
    <row r="65" spans="1:2" x14ac:dyDescent="0.2">
      <c r="A65" s="10">
        <v>46</v>
      </c>
      <c r="B65" s="14">
        <f t="shared" ca="1" si="0"/>
        <v>3.7816921270197597</v>
      </c>
    </row>
    <row r="66" spans="1:2" x14ac:dyDescent="0.2">
      <c r="A66" s="10">
        <v>47</v>
      </c>
      <c r="B66" s="14">
        <f t="shared" ca="1" si="0"/>
        <v>1.5579464628865121</v>
      </c>
    </row>
    <row r="67" spans="1:2" x14ac:dyDescent="0.2">
      <c r="A67" s="10">
        <v>48</v>
      </c>
      <c r="B67" s="14">
        <f t="shared" ca="1" si="0"/>
        <v>2.0966050353058368</v>
      </c>
    </row>
    <row r="68" spans="1:2" x14ac:dyDescent="0.2">
      <c r="A68" s="10">
        <v>49</v>
      </c>
      <c r="B68" s="14">
        <f t="shared" ca="1" si="0"/>
        <v>2.3168694190261778</v>
      </c>
    </row>
    <row r="69" spans="1:2" x14ac:dyDescent="0.2">
      <c r="A69" s="10">
        <v>50</v>
      </c>
      <c r="B69" s="14">
        <f t="shared" ca="1" si="0"/>
        <v>1.2190426559267125</v>
      </c>
    </row>
    <row r="70" spans="1:2" x14ac:dyDescent="0.2">
      <c r="A70" s="10">
        <v>51</v>
      </c>
      <c r="B70" s="14">
        <f t="shared" ca="1" si="0"/>
        <v>1.1177484441322267</v>
      </c>
    </row>
    <row r="71" spans="1:2" x14ac:dyDescent="0.2">
      <c r="A71" s="10">
        <v>52</v>
      </c>
      <c r="B71" s="14">
        <f t="shared" ca="1" si="0"/>
        <v>3.771399060681385</v>
      </c>
    </row>
    <row r="72" spans="1:2" x14ac:dyDescent="0.2">
      <c r="A72" s="10">
        <v>53</v>
      </c>
      <c r="B72" s="14">
        <f t="shared" ca="1" si="0"/>
        <v>8.8235606073517658E-2</v>
      </c>
    </row>
    <row r="73" spans="1:2" x14ac:dyDescent="0.2">
      <c r="A73" s="10">
        <v>54</v>
      </c>
      <c r="B73" s="14">
        <f t="shared" ca="1" si="0"/>
        <v>3.43595571156792</v>
      </c>
    </row>
    <row r="74" spans="1:2" x14ac:dyDescent="0.2">
      <c r="A74" s="10">
        <v>55</v>
      </c>
      <c r="B74" s="14">
        <f t="shared" ca="1" si="0"/>
        <v>1.4595041270582489</v>
      </c>
    </row>
    <row r="75" spans="1:2" x14ac:dyDescent="0.2">
      <c r="A75" s="10">
        <v>56</v>
      </c>
      <c r="B75" s="14">
        <f t="shared" ca="1" si="0"/>
        <v>2.1567321771521302</v>
      </c>
    </row>
    <row r="76" spans="1:2" x14ac:dyDescent="0.2">
      <c r="A76" s="10">
        <v>57</v>
      </c>
      <c r="B76" s="14">
        <f t="shared" ca="1" si="0"/>
        <v>0.89996066931802132</v>
      </c>
    </row>
    <row r="77" spans="1:2" x14ac:dyDescent="0.2">
      <c r="A77" s="10">
        <v>58</v>
      </c>
      <c r="B77" s="14">
        <f t="shared" ca="1" si="0"/>
        <v>4.0457194074085505</v>
      </c>
    </row>
    <row r="78" spans="1:2" x14ac:dyDescent="0.2">
      <c r="A78" s="10">
        <v>59</v>
      </c>
      <c r="B78" s="14">
        <f t="shared" ca="1" si="0"/>
        <v>-0.75135118361387754</v>
      </c>
    </row>
    <row r="79" spans="1:2" x14ac:dyDescent="0.2">
      <c r="A79" s="10">
        <v>60</v>
      </c>
      <c r="B79" s="14">
        <f t="shared" ca="1" si="0"/>
        <v>-3.0068452961425152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35" t="s">
        <v>2</v>
      </c>
      <c r="B1" s="35"/>
      <c r="C1" s="35"/>
      <c r="D1" s="35"/>
      <c r="E1" s="35"/>
      <c r="F1" s="35"/>
      <c r="G1" s="35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Сигма неизвестна</vt:lpstr>
      <vt:lpstr>EXCEL2.RU</vt:lpstr>
      <vt:lpstr>мю</vt:lpstr>
      <vt:lpstr>сигма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2025-01-01T10:33:27Z</dcterms:modified>
</cp:coreProperties>
</file>