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15" yWindow="1605" windowWidth="15480" windowHeight="11220" tabRatio="811"/>
  </bookViews>
  <sheets>
    <sheet name="График" sheetId="8" r:id="rId1"/>
    <sheet name="Генерация" sheetId="10" r:id="rId2"/>
    <sheet name="EXCEL2.RU" sheetId="9" r:id="rId3"/>
    <sheet name="excel2.ru (2)" sheetId="7" state="veryHidden" r:id="rId4"/>
  </sheets>
  <definedNames>
    <definedName name="a">График!$B$7</definedName>
    <definedName name="anscount" hidden="1">2</definedName>
    <definedName name="b">График!$B$8</definedName>
    <definedName name="limcount" hidden="1">2</definedName>
    <definedName name="N">График!$B$9</definedName>
    <definedName name="sencount" hidden="1">4</definedName>
    <definedName name="График_Вероятн">OFFSET(График!$B$35,,,COUNT(График!$A$35:$A$55))</definedName>
    <definedName name="График_ВероятнН">OFFSET(График!$C$35,,,COUNT(График!$A$35:$A$55))</definedName>
    <definedName name="График_Х">OFFSET(График!$A$35,,,COUNT(График!$A$35:$A$55))</definedName>
    <definedName name="Диап_Вероятности">OFFSET(График!$B$19,,,N)</definedName>
    <definedName name="Диап_Х">OFFSET(График!$A$19,,,N)</definedName>
  </definedNames>
  <calcPr calcId="162913"/>
</workbook>
</file>

<file path=xl/calcChain.xml><?xml version="1.0" encoding="utf-8"?>
<calcChain xmlns="http://schemas.openxmlformats.org/spreadsheetml/2006/main">
  <c r="B13" i="10" l="1"/>
  <c r="A35" i="8" l="1"/>
  <c r="C35" i="8" s="1"/>
  <c r="A36" i="8" l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H4" i="10"/>
  <c r="H6" i="10"/>
  <c r="H5" i="10"/>
  <c r="F10" i="10"/>
  <c r="B8" i="10"/>
  <c r="B7" i="10"/>
  <c r="B61" i="10"/>
  <c r="B62" i="10"/>
  <c r="B63" i="10"/>
  <c r="B64" i="10"/>
  <c r="B65" i="10"/>
  <c r="B66" i="10"/>
  <c r="B60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11" i="10"/>
  <c r="B50" i="10"/>
  <c r="B51" i="10"/>
  <c r="B52" i="10"/>
  <c r="B53" i="10"/>
  <c r="B54" i="10"/>
  <c r="B55" i="10"/>
  <c r="B56" i="10"/>
  <c r="B57" i="10"/>
  <c r="B58" i="10"/>
  <c r="B59" i="10"/>
  <c r="B17" i="10"/>
  <c r="G7" i="10" l="1"/>
  <c r="G8" i="10" s="1"/>
  <c r="B14" i="10"/>
  <c r="C43" i="8"/>
  <c r="C39" i="8"/>
  <c r="C47" i="8"/>
  <c r="C37" i="8"/>
  <c r="C41" i="8"/>
  <c r="C45" i="8"/>
  <c r="C49" i="8"/>
  <c r="H10" i="10"/>
  <c r="B10" i="10"/>
  <c r="B12" i="10"/>
  <c r="A19" i="8" l="1"/>
  <c r="A20" i="8" s="1"/>
  <c r="A21" i="8" s="1"/>
  <c r="A22" i="8" s="1"/>
  <c r="A23" i="8" s="1"/>
  <c r="A24" i="8" s="1"/>
  <c r="A25" i="8" s="1"/>
  <c r="E32" i="8"/>
  <c r="B13" i="8"/>
  <c r="B12" i="8"/>
  <c r="B9" i="8"/>
  <c r="C51" i="8" l="1"/>
  <c r="A26" i="8"/>
  <c r="B10" i="8"/>
  <c r="D25" i="8" s="1"/>
  <c r="D26" i="8" l="1"/>
  <c r="E26" i="8"/>
  <c r="E25" i="8"/>
  <c r="C50" i="8"/>
  <c r="B26" i="8"/>
  <c r="A27" i="8"/>
  <c r="D19" i="8"/>
  <c r="B35" i="8"/>
  <c r="B25" i="8"/>
  <c r="C48" i="8" s="1"/>
  <c r="B20" i="8"/>
  <c r="B19" i="8"/>
  <c r="C36" i="8" s="1"/>
  <c r="E19" i="8"/>
  <c r="D20" i="8"/>
  <c r="E20" i="8"/>
  <c r="B21" i="8"/>
  <c r="C40" i="8" s="1"/>
  <c r="D27" i="8" l="1"/>
  <c r="E27" i="8"/>
  <c r="C53" i="8"/>
  <c r="B37" i="8"/>
  <c r="C38" i="8"/>
  <c r="B36" i="8"/>
  <c r="B27" i="8"/>
  <c r="C52" i="8" s="1"/>
  <c r="A28" i="8"/>
  <c r="B38" i="8"/>
  <c r="E21" i="8"/>
  <c r="D21" i="8"/>
  <c r="B22" i="8"/>
  <c r="C42" i="8" s="1"/>
  <c r="D28" i="8" l="1"/>
  <c r="E28" i="8"/>
  <c r="C54" i="8"/>
  <c r="B28" i="8"/>
  <c r="A29" i="8"/>
  <c r="B39" i="8"/>
  <c r="E22" i="8"/>
  <c r="D22" i="8"/>
  <c r="B23" i="8"/>
  <c r="C44" i="8" s="1"/>
  <c r="D29" i="8" l="1"/>
  <c r="E29" i="8"/>
  <c r="C55" i="8"/>
  <c r="B29" i="8"/>
  <c r="A30" i="8"/>
  <c r="B40" i="8"/>
  <c r="E23" i="8"/>
  <c r="D23" i="8"/>
  <c r="B24" i="8"/>
  <c r="C46" i="8" s="1"/>
  <c r="B30" i="8" l="1"/>
  <c r="D30" i="8"/>
  <c r="E30" i="8"/>
  <c r="B41" i="8"/>
  <c r="E24" i="8"/>
  <c r="C13" i="8" s="1" a="1"/>
  <c r="C13" i="8" s="1"/>
  <c r="D24" i="8"/>
  <c r="C12" i="8" s="1" a="1"/>
  <c r="C12" i="8" s="1"/>
  <c r="B42" i="8" l="1"/>
  <c r="B43" i="8" l="1"/>
  <c r="B44" i="8" l="1"/>
  <c r="B45" i="8" l="1"/>
  <c r="B46" i="8" l="1"/>
  <c r="B47" i="8" l="1"/>
  <c r="B48" i="8" l="1"/>
  <c r="B49" i="8" l="1"/>
  <c r="B50" i="8" l="1"/>
  <c r="B51" i="8" l="1"/>
  <c r="B52" i="8" l="1"/>
  <c r="B53" i="8" l="1"/>
  <c r="B54" i="8" l="1"/>
  <c r="B55" i="8" l="1"/>
</calcChain>
</file>

<file path=xl/sharedStrings.xml><?xml version="1.0" encoding="utf-8"?>
<sst xmlns="http://schemas.openxmlformats.org/spreadsheetml/2006/main" count="61" uniqueCount="45">
  <si>
    <t>Файл скачан с сайта excel2.ru</t>
  </si>
  <si>
    <t>www.excel2.ru</t>
  </si>
  <si>
    <t>Сайт посвящен решению стандартных задач в MS EXCEL. Хорошая новость – большинство задач, которые Вы хотите решить с помощью MS EXCEL – уже давно решены! На нашем сайте Вы найдете решения большинства из наиболее часто встречающихся задач. Сайт содержит более 300 качественно оформленных статей с файлами примеров.</t>
  </si>
  <si>
    <t>Миссия нашего сайта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</si>
  <si>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Значение</t>
  </si>
  <si>
    <t>Для графика</t>
  </si>
  <si>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</si>
  <si>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</si>
  <si>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</si>
  <si>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</si>
  <si>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</si>
  <si>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</si>
  <si>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</si>
  <si>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Равномерное распределение. Дискретные распределения в MS EXCEL</t>
  </si>
  <si>
    <t>Параметр</t>
  </si>
  <si>
    <t>N</t>
  </si>
  <si>
    <t>Мат.ожидание (среднее)</t>
  </si>
  <si>
    <t>Дисперсия</t>
  </si>
  <si>
    <t>Мода</t>
  </si>
  <si>
    <t>Функция распределения</t>
  </si>
  <si>
    <t>Плотность вероятности</t>
  </si>
  <si>
    <t>х</t>
  </si>
  <si>
    <t>P(X&lt;=х)</t>
  </si>
  <si>
    <t>для Мат.ожидания</t>
  </si>
  <si>
    <t>для Дисперсии</t>
  </si>
  <si>
    <t>a</t>
  </si>
  <si>
    <t>b</t>
  </si>
  <si>
    <t>нижняя граница</t>
  </si>
  <si>
    <t>верхняя граница</t>
  </si>
  <si>
    <t>число исходов</t>
  </si>
  <si>
    <t>нет</t>
  </si>
  <si>
    <t>pmf</t>
  </si>
  <si>
    <t>Y-не включая</t>
  </si>
  <si>
    <t>Количество случайных чисел</t>
  </si>
  <si>
    <t>Генерация случайных чисел. Дискретное равномерное распределение</t>
  </si>
  <si>
    <t>Массив</t>
  </si>
  <si>
    <t>Оценка среднего</t>
  </si>
  <si>
    <t>C точностью до десятых</t>
  </si>
  <si>
    <t>Множитель</t>
  </si>
  <si>
    <t>Целые числа</t>
  </si>
  <si>
    <t>число исходов (шаг по х =1), макс 11</t>
  </si>
  <si>
    <t>СО выборки</t>
  </si>
  <si>
    <t>Среднее (мат.ожидание)</t>
  </si>
  <si>
    <t>Стандартное отклонение (СО)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</si>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</sst>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8"/>
      <color theme="1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0" fontId="13" fillId="0" borderId="0"/>
  </cellStyleXfs>
  <cellXfs count="40">
    <xf numFmtId="0" fontId="0" fillId="0" borderId="0" xfId="0"/>
    <xf numFmtId="0" fontId="3" fillId="0" borderId="0" xfId="1"/>
    <xf numFmtId="0" fontId="5" fillId="0" borderId="0" xfId="1" applyFont="1" applyAlignment="1">
      <alignment wrapText="1"/>
    </xf>
    <xf numFmtId="0" fontId="8" fillId="0" borderId="0" xfId="4" applyFont="1" applyAlignment="1" applyProtection="1">
      <alignment wrapText="1"/>
      <protection locked="0"/>
    </xf>
    <xf numFmtId="0" fontId="9" fillId="0" borderId="0" xfId="6" applyFont="1"/>
    <xf numFmtId="4" fontId="0" fillId="0" borderId="0" xfId="0" applyNumberFormat="1" applyBorder="1"/>
    <xf numFmtId="0" fontId="12" fillId="4" borderId="0" xfId="1" applyFont="1" applyFill="1" applyAlignment="1">
      <alignment vertical="center" wrapText="1"/>
    </xf>
    <xf numFmtId="0" fontId="11" fillId="3" borderId="0" xfId="4" applyFont="1" applyFill="1" applyAlignment="1" applyProtection="1">
      <alignment vertical="center"/>
    </xf>
    <xf numFmtId="0" fontId="14" fillId="5" borderId="0" xfId="0" applyFont="1" applyFill="1" applyAlignment="1"/>
    <xf numFmtId="0" fontId="15" fillId="5" borderId="0" xfId="0" applyFont="1" applyFill="1" applyAlignment="1">
      <alignment vertical="center"/>
    </xf>
    <xf numFmtId="0" fontId="10" fillId="5" borderId="0" xfId="7" applyFill="1" applyAlignment="1" applyProtection="1"/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4" fontId="16" fillId="0" borderId="0" xfId="0" applyNumberFormat="1" applyFont="1" applyBorder="1"/>
    <xf numFmtId="0" fontId="18" fillId="0" borderId="1" xfId="1" applyFont="1" applyBorder="1"/>
    <xf numFmtId="0" fontId="19" fillId="0" borderId="1" xfId="1" applyFont="1" applyBorder="1"/>
    <xf numFmtId="0" fontId="19" fillId="2" borderId="1" xfId="1" applyFont="1" applyFill="1" applyBorder="1"/>
    <xf numFmtId="0" fontId="19" fillId="0" borderId="1" xfId="1" applyFont="1" applyBorder="1" applyAlignment="1">
      <alignment wrapText="1"/>
    </xf>
    <xf numFmtId="0" fontId="19" fillId="0" borderId="0" xfId="1" applyFont="1"/>
    <xf numFmtId="165" fontId="19" fillId="0" borderId="1" xfId="1" applyNumberFormat="1" applyFont="1" applyBorder="1"/>
    <xf numFmtId="165" fontId="19" fillId="0" borderId="0" xfId="1" applyNumberFormat="1" applyFont="1" applyBorder="1"/>
    <xf numFmtId="0" fontId="19" fillId="0" borderId="1" xfId="1" applyFont="1" applyFill="1" applyBorder="1"/>
    <xf numFmtId="165" fontId="19" fillId="0" borderId="1" xfId="1" applyNumberFormat="1" applyFont="1" applyFill="1" applyBorder="1"/>
    <xf numFmtId="0" fontId="16" fillId="6" borderId="0" xfId="0" applyFont="1" applyFill="1"/>
    <xf numFmtId="166" fontId="19" fillId="0" borderId="1" xfId="1" applyNumberFormat="1" applyFont="1" applyBorder="1"/>
    <xf numFmtId="0" fontId="20" fillId="0" borderId="0" xfId="0" applyFont="1"/>
    <xf numFmtId="0" fontId="0" fillId="0" borderId="1" xfId="0" applyBorder="1"/>
    <xf numFmtId="0" fontId="20" fillId="0" borderId="1" xfId="0" applyFont="1" applyFill="1" applyBorder="1"/>
    <xf numFmtId="2" fontId="0" fillId="0" borderId="1" xfId="0" applyNumberFormat="1" applyBorder="1"/>
    <xf numFmtId="0" fontId="18" fillId="0" borderId="1" xfId="1" applyFont="1" applyFill="1" applyBorder="1"/>
    <xf numFmtId="2" fontId="19" fillId="0" borderId="1" xfId="1" applyNumberFormat="1" applyFont="1" applyBorder="1"/>
    <xf numFmtId="1" fontId="19" fillId="0" borderId="1" xfId="1" applyNumberFormat="1" applyFont="1" applyBorder="1"/>
    <xf numFmtId="1" fontId="19" fillId="2" borderId="1" xfId="1" applyNumberFormat="1" applyFont="1" applyFill="1" applyBorder="1"/>
    <xf numFmtId="0" fontId="0" fillId="0" borderId="1" xfId="0" applyFill="1" applyBorder="1"/>
    <xf numFmtId="0" fontId="16" fillId="0" borderId="1" xfId="0" applyFont="1" applyBorder="1" applyAlignment="1">
      <alignment wrapText="1"/>
    </xf>
    <xf numFmtId="0" fontId="0" fillId="7" borderId="1" xfId="0" applyFill="1" applyBorder="1"/>
    <xf numFmtId="2" fontId="0" fillId="0" borderId="0" xfId="0" applyNumberFormat="1"/>
    <xf numFmtId="0" fontId="11" fillId="3" borderId="0" xfId="4" applyFont="1" applyFill="1" applyAlignment="1" applyProtection="1">
      <alignment horizontal="center" vertical="center"/>
    </xf>
    <xf numFmtId="0" fontId="7" fillId="5" borderId="0" xfId="4" applyFill="1" applyAlignment="1" applyProtection="1">
      <alignment horizontal="right"/>
    </xf>
  </cellXfs>
  <cellStyles count="9">
    <cellStyle name="Currency_TapePivot" xfId="3"/>
    <cellStyle name="Normal_ALLOC1" xfId="8"/>
    <cellStyle name="Гиперссылка" xfId="7" builtinId="8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График!$E$32</c:f>
          <c:strCache>
            <c:ptCount val="1"/>
            <c:pt idx="0">
              <c:v>Равномерное дискретное распределение U(1;6)</c:v>
            </c:pt>
          </c:strCache>
        </c:strRef>
      </c:tx>
      <c:layout>
        <c:manualLayout>
          <c:xMode val="edge"/>
          <c:yMode val="edge"/>
          <c:x val="0.18488584655561269"/>
          <c:y val="3.296279141577891E-2"/>
        </c:manualLayout>
      </c:layout>
      <c:overlay val="1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392236110346346"/>
          <c:y val="0.19576014536644457"/>
          <c:w val="0.85138307361929411"/>
          <c:h val="0.66102756763247728"/>
        </c:manualLayout>
      </c:layout>
      <c:scatterChart>
        <c:scatterStyle val="lineMarker"/>
        <c:varyColors val="0"/>
        <c:ser>
          <c:idx val="3"/>
          <c:order val="0"/>
          <c:tx>
            <c:strRef>
              <c:f>График!$B$34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prstDash val="solid"/>
            </a:ln>
          </c:spPr>
          <c:marker>
            <c:symbol val="circle"/>
            <c:size val="5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A23-41BF-A7EF-911FE6B0F6B0}"/>
              </c:ext>
            </c:extLst>
          </c:dPt>
          <c:xVal>
            <c:numRef>
              <c:f>[0]!График_Х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[0]!График_Вероятн</c:f>
              <c:numCache>
                <c:formatCode>0.00</c:formatCode>
                <c:ptCount val="11"/>
                <c:pt idx="0">
                  <c:v>0.16666666666666666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0.5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0.83333333333333326</c:v>
                </c:pt>
                <c:pt idx="9">
                  <c:v>0.83333333333333326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3-41BF-A7EF-911FE6B0F6B0}"/>
            </c:ext>
          </c:extLst>
        </c:ser>
        <c:ser>
          <c:idx val="0"/>
          <c:order val="1"/>
          <c:tx>
            <c:strRef>
              <c:f>График!$C$34</c:f>
              <c:strCache>
                <c:ptCount val="1"/>
                <c:pt idx="0">
                  <c:v>Y-не включая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</c:spPr>
          </c:marker>
          <c:xVal>
            <c:numRef>
              <c:f>[0]!График_Х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[0]!График_ВероятнН</c:f>
              <c:numCache>
                <c:formatCode>0.00</c:formatCode>
                <c:ptCount val="11"/>
                <c:pt idx="0">
                  <c:v>#N/A</c:v>
                </c:pt>
                <c:pt idx="1">
                  <c:v>0.16666666666666666</c:v>
                </c:pt>
                <c:pt idx="2">
                  <c:v>#N/A</c:v>
                </c:pt>
                <c:pt idx="3">
                  <c:v>0.33333333333333331</c:v>
                </c:pt>
                <c:pt idx="4">
                  <c:v>#N/A</c:v>
                </c:pt>
                <c:pt idx="5">
                  <c:v>0.5</c:v>
                </c:pt>
                <c:pt idx="6">
                  <c:v>#N/A</c:v>
                </c:pt>
                <c:pt idx="7">
                  <c:v>0.66666666666666663</c:v>
                </c:pt>
                <c:pt idx="8">
                  <c:v>#N/A</c:v>
                </c:pt>
                <c:pt idx="9">
                  <c:v>0.83333333333333326</c:v>
                </c:pt>
                <c:pt idx="1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3-41BF-A7EF-911FE6B0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06592"/>
        <c:axId val="134208512"/>
      </c:scatterChart>
      <c:valAx>
        <c:axId val="134206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4208512"/>
        <c:crosses val="autoZero"/>
        <c:crossBetween val="midCat"/>
        <c:majorUnit val="1"/>
      </c:valAx>
      <c:valAx>
        <c:axId val="13420851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642332396892595"/>
              <c:y val="0.9306873895665002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42065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0</xdr:rowOff>
    </xdr:from>
    <xdr:to>
      <xdr:col>10</xdr:col>
      <xdr:colOff>0</xdr:colOff>
      <xdr:row>51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vnomernoe-diskretnoe-raspredelenie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workbookViewId="0">
      <selection activeCell="M2" sqref="M2"/>
    </sheetView>
  </sheetViews>
  <sheetFormatPr defaultRowHeight="15" x14ac:dyDescent="0.25"/>
  <cols>
    <col min="1" max="1" width="11.5703125" customWidth="1"/>
    <col min="2" max="2" width="14.5703125" bestFit="1" customWidth="1"/>
    <col min="3" max="3" width="13.85546875" customWidth="1"/>
    <col min="4" max="4" width="16.42578125" bestFit="1" customWidth="1"/>
    <col min="5" max="5" width="14.7109375" customWidth="1"/>
    <col min="6" max="6" width="7.5703125" bestFit="1" customWidth="1"/>
    <col min="7" max="7" width="6.28515625" customWidth="1"/>
    <col min="8" max="8" width="10" bestFit="1" customWidth="1"/>
  </cols>
  <sheetData>
    <row r="1" spans="1:13" ht="26.25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A2" s="10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9" t="s">
        <v>44</v>
      </c>
    </row>
    <row r="3" spans="1:13" ht="18.75" x14ac:dyDescent="0.25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1" customFormat="1" ht="12.7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11" customFormat="1" ht="12.75" x14ac:dyDescent="0.2"/>
    <row r="6" spans="1:13" s="11" customFormat="1" ht="12.75" x14ac:dyDescent="0.2">
      <c r="A6" s="15" t="s">
        <v>14</v>
      </c>
      <c r="B6" s="15" t="s">
        <v>4</v>
      </c>
    </row>
    <row r="7" spans="1:13" s="11" customFormat="1" ht="12.75" x14ac:dyDescent="0.2">
      <c r="A7" s="13" t="s">
        <v>25</v>
      </c>
      <c r="B7" s="17">
        <v>1</v>
      </c>
      <c r="C7" s="11" t="s">
        <v>27</v>
      </c>
    </row>
    <row r="8" spans="1:13" s="11" customFormat="1" ht="12.75" x14ac:dyDescent="0.2">
      <c r="A8" s="13" t="s">
        <v>26</v>
      </c>
      <c r="B8" s="17">
        <v>6</v>
      </c>
      <c r="C8" s="11" t="s">
        <v>28</v>
      </c>
    </row>
    <row r="9" spans="1:13" s="11" customFormat="1" ht="12.75" x14ac:dyDescent="0.2">
      <c r="A9" s="16" t="s">
        <v>15</v>
      </c>
      <c r="B9" s="22">
        <f>b-a+1</f>
        <v>6</v>
      </c>
      <c r="C9" s="11" t="s">
        <v>40</v>
      </c>
    </row>
    <row r="10" spans="1:13" s="11" customFormat="1" ht="25.5" x14ac:dyDescent="0.2">
      <c r="A10" s="35" t="s">
        <v>20</v>
      </c>
      <c r="B10" s="23">
        <f>1/N</f>
        <v>0.16666666666666666</v>
      </c>
    </row>
    <row r="11" spans="1:13" s="11" customFormat="1" ht="12.75" x14ac:dyDescent="0.2"/>
    <row r="12" spans="1:13" s="11" customFormat="1" ht="25.5" x14ac:dyDescent="0.2">
      <c r="A12" s="18" t="s">
        <v>16</v>
      </c>
      <c r="B12" s="20">
        <f>(a+b)/2</f>
        <v>3.5</v>
      </c>
      <c r="C12" s="20">
        <f t="array" ref="C12">SUM(IF(ISNA(D19:D30),0,D19:D30))</f>
        <v>3.5</v>
      </c>
      <c r="D12" s="19"/>
      <c r="E12" s="19"/>
      <c r="F12" s="19"/>
    </row>
    <row r="13" spans="1:13" s="11" customFormat="1" x14ac:dyDescent="0.25">
      <c r="A13" s="16" t="s">
        <v>17</v>
      </c>
      <c r="B13" s="20">
        <f>((b-a+1)^2-1)/12</f>
        <v>2.9166666666666665</v>
      </c>
      <c r="C13" s="20">
        <f t="array" ref="C13">SUM(IF(ISNA(E19:E30),0,E19:E30))</f>
        <v>2.9166666666666665</v>
      </c>
      <c r="D13" s="19"/>
      <c r="E13" s="19"/>
      <c r="F13"/>
    </row>
    <row r="14" spans="1:13" s="11" customFormat="1" x14ac:dyDescent="0.25">
      <c r="A14" s="16" t="s">
        <v>18</v>
      </c>
      <c r="B14" s="20" t="s">
        <v>30</v>
      </c>
      <c r="C14" s="21"/>
      <c r="D14" s="19"/>
      <c r="E14" s="19"/>
      <c r="F14"/>
    </row>
    <row r="15" spans="1:13" s="11" customFormat="1" ht="12.75" x14ac:dyDescent="0.2">
      <c r="A15" s="19"/>
      <c r="B15" s="19"/>
      <c r="C15" s="19"/>
      <c r="D15" s="19"/>
      <c r="E15" s="19"/>
      <c r="F15" s="19"/>
    </row>
    <row r="16" spans="1:13" s="11" customFormat="1" ht="12.75" x14ac:dyDescent="0.2">
      <c r="A16" s="19" t="s">
        <v>19</v>
      </c>
      <c r="C16" s="19"/>
      <c r="D16" s="19"/>
      <c r="E16" s="19"/>
      <c r="F16" s="19"/>
    </row>
    <row r="17" spans="1:6" s="11" customFormat="1" ht="4.5" customHeight="1" x14ac:dyDescent="0.2">
      <c r="A17" s="19"/>
      <c r="B17" s="19"/>
      <c r="C17" s="19"/>
      <c r="D17" s="19"/>
      <c r="E17" s="19"/>
      <c r="F17" s="19"/>
    </row>
    <row r="18" spans="1:6" s="11" customFormat="1" ht="12.75" x14ac:dyDescent="0.2">
      <c r="A18" s="15" t="s">
        <v>21</v>
      </c>
      <c r="B18" s="15" t="s">
        <v>22</v>
      </c>
      <c r="C18" s="19"/>
      <c r="D18" s="15" t="s">
        <v>23</v>
      </c>
      <c r="E18" s="15" t="s">
        <v>24</v>
      </c>
    </row>
    <row r="19" spans="1:6" s="11" customFormat="1" ht="12.75" x14ac:dyDescent="0.2">
      <c r="A19" s="32">
        <f>a</f>
        <v>1</v>
      </c>
      <c r="B19" s="25">
        <f>(График!$A19-a+1)*$B$10</f>
        <v>0.16666666666666666</v>
      </c>
      <c r="C19" s="19"/>
      <c r="D19" s="25">
        <f t="shared" ref="D19:D24" si="0">A19*$B$10</f>
        <v>0.16666666666666666</v>
      </c>
      <c r="E19" s="25">
        <f t="shared" ref="E19:E24" si="1">(A19-$B$12)^2*$B$10</f>
        <v>1.0416666666666665</v>
      </c>
    </row>
    <row r="20" spans="1:6" s="11" customFormat="1" ht="12.75" x14ac:dyDescent="0.2">
      <c r="A20" s="32">
        <f t="shared" ref="A20:A30" si="2">IF(A19&gt;=b,NA(),A19+1)</f>
        <v>2</v>
      </c>
      <c r="B20" s="25">
        <f>(График!$A20-a+1)*$B$10</f>
        <v>0.33333333333333331</v>
      </c>
      <c r="C20" s="19"/>
      <c r="D20" s="25">
        <f t="shared" si="0"/>
        <v>0.33333333333333331</v>
      </c>
      <c r="E20" s="25">
        <f t="shared" si="1"/>
        <v>0.375</v>
      </c>
    </row>
    <row r="21" spans="1:6" s="11" customFormat="1" ht="12.75" x14ac:dyDescent="0.2">
      <c r="A21" s="32">
        <f t="shared" si="2"/>
        <v>3</v>
      </c>
      <c r="B21" s="25">
        <f>(График!$A21-a+1)*$B$10</f>
        <v>0.5</v>
      </c>
      <c r="C21" s="19"/>
      <c r="D21" s="25">
        <f t="shared" si="0"/>
        <v>0.5</v>
      </c>
      <c r="E21" s="25">
        <f t="shared" si="1"/>
        <v>4.1666666666666664E-2</v>
      </c>
    </row>
    <row r="22" spans="1:6" s="11" customFormat="1" ht="12.75" x14ac:dyDescent="0.2">
      <c r="A22" s="32">
        <f t="shared" si="2"/>
        <v>4</v>
      </c>
      <c r="B22" s="25">
        <f>(График!$A22-a+1)*$B$10</f>
        <v>0.66666666666666663</v>
      </c>
      <c r="C22" s="19"/>
      <c r="D22" s="25">
        <f t="shared" si="0"/>
        <v>0.66666666666666663</v>
      </c>
      <c r="E22" s="25">
        <f t="shared" si="1"/>
        <v>4.1666666666666664E-2</v>
      </c>
    </row>
    <row r="23" spans="1:6" s="11" customFormat="1" ht="12.75" x14ac:dyDescent="0.2">
      <c r="A23" s="32">
        <f t="shared" si="2"/>
        <v>5</v>
      </c>
      <c r="B23" s="25">
        <f>(График!$A23-a+1)*$B$10</f>
        <v>0.83333333333333326</v>
      </c>
      <c r="D23" s="25">
        <f t="shared" si="0"/>
        <v>0.83333333333333326</v>
      </c>
      <c r="E23" s="25">
        <f t="shared" si="1"/>
        <v>0.375</v>
      </c>
    </row>
    <row r="24" spans="1:6" s="11" customFormat="1" ht="12.75" x14ac:dyDescent="0.2">
      <c r="A24" s="32">
        <f t="shared" si="2"/>
        <v>6</v>
      </c>
      <c r="B24" s="25">
        <f>(График!$A24-a+1)*$B$10</f>
        <v>1</v>
      </c>
      <c r="D24" s="25">
        <f t="shared" si="0"/>
        <v>1</v>
      </c>
      <c r="E24" s="25">
        <f t="shared" si="1"/>
        <v>1.0416666666666665</v>
      </c>
    </row>
    <row r="25" spans="1:6" s="11" customFormat="1" ht="12.75" x14ac:dyDescent="0.2">
      <c r="A25" s="32" t="e">
        <f t="shared" si="2"/>
        <v>#N/A</v>
      </c>
      <c r="B25" s="25" t="e">
        <f>(График!$A25-a+1)*$B$10</f>
        <v>#N/A</v>
      </c>
      <c r="D25" s="25" t="e">
        <f t="shared" ref="D25:D30" si="3">A25*$B$10</f>
        <v>#N/A</v>
      </c>
      <c r="E25" s="25" t="e">
        <f t="shared" ref="E25:E30" si="4">(A25-$B$12)^2*$B$10</f>
        <v>#N/A</v>
      </c>
    </row>
    <row r="26" spans="1:6" s="11" customFormat="1" ht="12.75" x14ac:dyDescent="0.2">
      <c r="A26" s="32" t="e">
        <f t="shared" si="2"/>
        <v>#N/A</v>
      </c>
      <c r="B26" s="25" t="e">
        <f>(График!$A26-a+1)*$B$10</f>
        <v>#N/A</v>
      </c>
      <c r="D26" s="25" t="e">
        <f t="shared" si="3"/>
        <v>#N/A</v>
      </c>
      <c r="E26" s="25" t="e">
        <f t="shared" si="4"/>
        <v>#N/A</v>
      </c>
    </row>
    <row r="27" spans="1:6" s="11" customFormat="1" ht="12.75" x14ac:dyDescent="0.2">
      <c r="A27" s="32" t="e">
        <f t="shared" si="2"/>
        <v>#N/A</v>
      </c>
      <c r="B27" s="25" t="e">
        <f>(График!$A27-a+1)*$B$10</f>
        <v>#N/A</v>
      </c>
      <c r="D27" s="25" t="e">
        <f t="shared" si="3"/>
        <v>#N/A</v>
      </c>
      <c r="E27" s="25" t="e">
        <f t="shared" si="4"/>
        <v>#N/A</v>
      </c>
    </row>
    <row r="28" spans="1:6" s="11" customFormat="1" ht="12.75" x14ac:dyDescent="0.2">
      <c r="A28" s="32" t="e">
        <f t="shared" si="2"/>
        <v>#N/A</v>
      </c>
      <c r="B28" s="25" t="e">
        <f>(График!$A28-a+1)*$B$10</f>
        <v>#N/A</v>
      </c>
      <c r="D28" s="25" t="e">
        <f t="shared" si="3"/>
        <v>#N/A</v>
      </c>
      <c r="E28" s="25" t="e">
        <f t="shared" si="4"/>
        <v>#N/A</v>
      </c>
    </row>
    <row r="29" spans="1:6" s="11" customFormat="1" ht="12.75" x14ac:dyDescent="0.2">
      <c r="A29" s="32" t="e">
        <f t="shared" si="2"/>
        <v>#N/A</v>
      </c>
      <c r="B29" s="25" t="e">
        <f>(График!$A29-a+1)*$B$10</f>
        <v>#N/A</v>
      </c>
      <c r="D29" s="25" t="e">
        <f t="shared" si="3"/>
        <v>#N/A</v>
      </c>
      <c r="E29" s="25" t="e">
        <f t="shared" si="4"/>
        <v>#N/A</v>
      </c>
    </row>
    <row r="30" spans="1:6" s="11" customFormat="1" ht="12.75" x14ac:dyDescent="0.2">
      <c r="A30" s="32" t="e">
        <f t="shared" si="2"/>
        <v>#N/A</v>
      </c>
      <c r="B30" s="25" t="e">
        <f>(График!$A30-a+1)*$B$10</f>
        <v>#N/A</v>
      </c>
      <c r="D30" s="25" t="e">
        <f t="shared" si="3"/>
        <v>#N/A</v>
      </c>
      <c r="E30" s="25" t="e">
        <f t="shared" si="4"/>
        <v>#N/A</v>
      </c>
    </row>
    <row r="31" spans="1:6" s="11" customFormat="1" ht="12.75" x14ac:dyDescent="0.2"/>
    <row r="32" spans="1:6" s="11" customFormat="1" ht="12.75" x14ac:dyDescent="0.2">
      <c r="A32" s="12" t="s">
        <v>5</v>
      </c>
      <c r="E32" s="11" t="str">
        <f>"Равномерное дискретное распределение U("&amp;a&amp;";"&amp;b&amp;")"</f>
        <v>Равномерное дискретное распределение U(1;6)</v>
      </c>
    </row>
    <row r="33" spans="1:6" s="11" customFormat="1" ht="4.5" customHeight="1" x14ac:dyDescent="0.2">
      <c r="A33" s="12"/>
    </row>
    <row r="34" spans="1:6" s="11" customFormat="1" ht="12.75" x14ac:dyDescent="0.2">
      <c r="A34" s="15" t="s">
        <v>6</v>
      </c>
      <c r="B34" s="15" t="s">
        <v>7</v>
      </c>
      <c r="C34" s="15" t="s">
        <v>32</v>
      </c>
    </row>
    <row r="35" spans="1:6" s="11" customFormat="1" ht="12.75" x14ac:dyDescent="0.2">
      <c r="A35" s="33">
        <f>INT((ROW()-ROW(A$34))/2)+a</f>
        <v>1</v>
      </c>
      <c r="B35" s="31">
        <f>IF(График!$A35=a,$B$10,INDEX(Диап_Вероятности,MATCH($A34,Диап_Х,0)))</f>
        <v>0.16666666666666666</v>
      </c>
      <c r="C35" s="31" t="e">
        <f>IF(OR(A34=A35,График!$A35=a,График!$A35&gt;b),NA(),INDEX(Диап_Вероятности,MATCH($A34,Диап_Х,0)))</f>
        <v>#N/A</v>
      </c>
    </row>
    <row r="36" spans="1:6" s="11" customFormat="1" ht="12.75" x14ac:dyDescent="0.2">
      <c r="A36" s="32">
        <f t="shared" ref="A36:A55" si="5">IF(OR(A35&gt;b,A34=b),NA(),INT((ROW()-ROW(A$34))/2)+a)</f>
        <v>2</v>
      </c>
      <c r="B36" s="31">
        <f ca="1">IF(График!$A36=a,$B$10,INDEX(Диап_Вероятности,MATCH($A35,Диап_Х,0)))</f>
        <v>0.16666666666666666</v>
      </c>
      <c r="C36" s="31">
        <f ca="1">IF(OR(A35=A36,График!$A36=a,График!$A36&gt;b),NA(),INDEX(Диап_Вероятности,MATCH($A35,Диап_Х,0)))</f>
        <v>0.16666666666666666</v>
      </c>
    </row>
    <row r="37" spans="1:6" s="11" customFormat="1" ht="12.75" x14ac:dyDescent="0.2">
      <c r="A37" s="32">
        <f t="shared" si="5"/>
        <v>2</v>
      </c>
      <c r="B37" s="31">
        <f ca="1">IF(График!$A37=a,$B$10,INDEX(Диап_Вероятности,MATCH($A36,Диап_Х,0)))</f>
        <v>0.33333333333333331</v>
      </c>
      <c r="C37" s="31" t="e">
        <f>IF(OR(A36=A37,График!$A37=a,График!$A37&gt;b),NA(),INDEX(Диап_Вероятности,MATCH($A36,Диап_Х,0)))</f>
        <v>#N/A</v>
      </c>
    </row>
    <row r="38" spans="1:6" s="11" customFormat="1" ht="12.75" x14ac:dyDescent="0.2">
      <c r="A38" s="32">
        <f t="shared" si="5"/>
        <v>3</v>
      </c>
      <c r="B38" s="31">
        <f ca="1">IF(График!$A38=a,$B$10,INDEX(Диап_Вероятности,MATCH($A37,Диап_Х,0)))</f>
        <v>0.33333333333333331</v>
      </c>
      <c r="C38" s="31">
        <f ca="1">IF(OR(A37=A38,График!$A38=a,График!$A38&gt;b),NA(),INDEX(Диап_Вероятности,MATCH($A37,Диап_Х,0)))</f>
        <v>0.33333333333333331</v>
      </c>
    </row>
    <row r="39" spans="1:6" s="11" customFormat="1" ht="12.75" x14ac:dyDescent="0.2">
      <c r="A39" s="32">
        <f t="shared" si="5"/>
        <v>3</v>
      </c>
      <c r="B39" s="31">
        <f ca="1">IF(График!$A39=a,$B$10,INDEX(Диап_Вероятности,MATCH($A38,Диап_Х,0)))</f>
        <v>0.5</v>
      </c>
      <c r="C39" s="31" t="e">
        <f>IF(OR(A38=A39,График!$A39=a,График!$A39&gt;b),NA(),INDEX(Диап_Вероятности,MATCH($A38,Диап_Х,0)))</f>
        <v>#N/A</v>
      </c>
    </row>
    <row r="40" spans="1:6" s="11" customFormat="1" ht="12.75" x14ac:dyDescent="0.2">
      <c r="A40" s="32">
        <f t="shared" si="5"/>
        <v>4</v>
      </c>
      <c r="B40" s="31">
        <f ca="1">IF(График!$A40=a,$B$10,INDEX(Диап_Вероятности,MATCH($A39,Диап_Х,0)))</f>
        <v>0.5</v>
      </c>
      <c r="C40" s="31">
        <f ca="1">IF(OR(A39=A40,График!$A40=a,График!$A40&gt;b),NA(),INDEX(Диап_Вероятности,MATCH($A39,Диап_Х,0)))</f>
        <v>0.5</v>
      </c>
    </row>
    <row r="41" spans="1:6" s="11" customFormat="1" ht="12.75" x14ac:dyDescent="0.2">
      <c r="A41" s="32">
        <f t="shared" si="5"/>
        <v>4</v>
      </c>
      <c r="B41" s="31">
        <f ca="1">IF(График!$A41=a,$B$10,INDEX(Диап_Вероятности,MATCH($A40,Диап_Х,0)))</f>
        <v>0.66666666666666663</v>
      </c>
      <c r="C41" s="31" t="e">
        <f>IF(OR(A40=A41,График!$A41=a,График!$A41&gt;b),NA(),INDEX(Диап_Вероятности,MATCH($A40,Диап_Х,0)))</f>
        <v>#N/A</v>
      </c>
    </row>
    <row r="42" spans="1:6" s="11" customFormat="1" ht="12.75" x14ac:dyDescent="0.2">
      <c r="A42" s="32">
        <f t="shared" si="5"/>
        <v>5</v>
      </c>
      <c r="B42" s="31">
        <f ca="1">IF(График!$A42=a,$B$10,INDEX(Диап_Вероятности,MATCH($A41,Диап_Х,0)))</f>
        <v>0.66666666666666663</v>
      </c>
      <c r="C42" s="31">
        <f ca="1">IF(OR(A41=A42,График!$A42=a,График!$A42&gt;b),NA(),INDEX(Диап_Вероятности,MATCH($A41,Диап_Х,0)))</f>
        <v>0.66666666666666663</v>
      </c>
    </row>
    <row r="43" spans="1:6" s="11" customFormat="1" ht="12.75" x14ac:dyDescent="0.2">
      <c r="A43" s="32">
        <f t="shared" si="5"/>
        <v>5</v>
      </c>
      <c r="B43" s="31">
        <f ca="1">IF(График!$A43=a,$B$10,INDEX(Диап_Вероятности,MATCH($A42,Диап_Х,0)))</f>
        <v>0.83333333333333326</v>
      </c>
      <c r="C43" s="31" t="e">
        <f>IF(OR(A42=A43,График!$A43=a,График!$A43&gt;b),NA(),INDEX(Диап_Вероятности,MATCH($A42,Диап_Х,0)))</f>
        <v>#N/A</v>
      </c>
    </row>
    <row r="44" spans="1:6" s="11" customFormat="1" ht="12.75" x14ac:dyDescent="0.2">
      <c r="A44" s="32">
        <f t="shared" si="5"/>
        <v>6</v>
      </c>
      <c r="B44" s="31">
        <f ca="1">IF(График!$A44=a,$B$10,INDEX(Диап_Вероятности,MATCH($A43,Диап_Х,0)))</f>
        <v>0.83333333333333326</v>
      </c>
      <c r="C44" s="31">
        <f ca="1">IF(OR(A43=A44,График!$A44=a,График!$A44&gt;b),NA(),INDEX(Диап_Вероятности,MATCH($A43,Диап_Х,0)))</f>
        <v>0.83333333333333326</v>
      </c>
    </row>
    <row r="45" spans="1:6" s="11" customFormat="1" ht="12.75" x14ac:dyDescent="0.2">
      <c r="A45" s="32">
        <f t="shared" si="5"/>
        <v>6</v>
      </c>
      <c r="B45" s="31">
        <f ca="1">IF(График!$A45=a,$B$10,INDEX(Диап_Вероятности,MATCH($A44,Диап_Х,0)))</f>
        <v>1</v>
      </c>
      <c r="C45" s="31" t="e">
        <f>IF(OR(A44=A45,График!$A45=a,График!$A45&gt;b),NA(),INDEX(Диап_Вероятности,MATCH($A44,Диап_Х,0)))</f>
        <v>#N/A</v>
      </c>
    </row>
    <row r="46" spans="1:6" s="11" customFormat="1" ht="12.75" x14ac:dyDescent="0.2">
      <c r="A46" s="32" t="e">
        <f t="shared" si="5"/>
        <v>#N/A</v>
      </c>
      <c r="B46" s="31" t="e">
        <f>IF(График!$A46=a,$B$10,INDEX(Диап_Вероятности,MATCH($A45,Диап_Х,0)))</f>
        <v>#N/A</v>
      </c>
      <c r="C46" s="31" t="e">
        <f>IF(OR(A45=A46,График!$A46=a,График!$A46&gt;b),NA(),INDEX(Диап_Вероятности,MATCH($A45,Диап_Х,0)))</f>
        <v>#N/A</v>
      </c>
    </row>
    <row r="47" spans="1:6" s="11" customFormat="1" ht="12.75" x14ac:dyDescent="0.2">
      <c r="A47" s="32" t="e">
        <f t="shared" si="5"/>
        <v>#N/A</v>
      </c>
      <c r="B47" s="31" t="e">
        <f>IF(График!$A47=a,$B$10,INDEX(Диап_Вероятности,MATCH($A46,Диап_Х,0)))</f>
        <v>#N/A</v>
      </c>
      <c r="C47" s="31" t="e">
        <f>IF(OR(A46=A47,График!$A47=a,График!$A47&gt;b),NA(),INDEX(Диап_Вероятности,MATCH($A46,Диап_Х,0)))</f>
        <v>#N/A</v>
      </c>
      <c r="F47" s="14"/>
    </row>
    <row r="48" spans="1:6" s="11" customFormat="1" ht="12.75" x14ac:dyDescent="0.2">
      <c r="A48" s="32" t="e">
        <f t="shared" si="5"/>
        <v>#N/A</v>
      </c>
      <c r="B48" s="31" t="e">
        <f>IF(График!$A48=a,$B$10,INDEX(Диап_Вероятности,MATCH($A47,Диап_Х,0)))</f>
        <v>#N/A</v>
      </c>
      <c r="C48" s="31" t="e">
        <f>IF(OR(A47=A48,График!$A48=a,График!$A48&gt;b),NA(),INDEX(Диап_Вероятности,MATCH($A47,Диап_Х,0)))</f>
        <v>#N/A</v>
      </c>
      <c r="F48" s="14"/>
    </row>
    <row r="49" spans="1:6" s="11" customFormat="1" ht="12.75" x14ac:dyDescent="0.2">
      <c r="A49" s="32" t="e">
        <f t="shared" si="5"/>
        <v>#N/A</v>
      </c>
      <c r="B49" s="31" t="e">
        <f>IF(График!$A49=a,$B$10,INDEX(Диап_Вероятности,MATCH($A48,Диап_Х,0)))</f>
        <v>#N/A</v>
      </c>
      <c r="C49" s="31" t="e">
        <f>IF(OR(A48=A49,График!$A49=a,График!$A49&gt;b),NA(),INDEX(Диап_Вероятности,MATCH($A48,Диап_Х,0)))</f>
        <v>#N/A</v>
      </c>
      <c r="F49" s="14"/>
    </row>
    <row r="50" spans="1:6" s="11" customFormat="1" ht="12.75" x14ac:dyDescent="0.2">
      <c r="A50" s="32" t="e">
        <f t="shared" si="5"/>
        <v>#N/A</v>
      </c>
      <c r="B50" s="31" t="e">
        <f>IF(График!$A50=a,$B$10,INDEX(Диап_Вероятности,MATCH($A49,Диап_Х,0)))</f>
        <v>#N/A</v>
      </c>
      <c r="C50" s="31" t="e">
        <f>IF(OR(A49=A50,График!$A50=a,График!$A50&gt;b),NA(),INDEX(Диап_Вероятности,MATCH($A49,Диап_Х,0)))</f>
        <v>#N/A</v>
      </c>
      <c r="F50" s="14"/>
    </row>
    <row r="51" spans="1:6" s="11" customFormat="1" ht="12.75" x14ac:dyDescent="0.2">
      <c r="A51" s="32" t="e">
        <f t="shared" si="5"/>
        <v>#N/A</v>
      </c>
      <c r="B51" s="31" t="e">
        <f>IF(График!$A51=a,$B$10,INDEX(Диап_Вероятности,MATCH($A50,Диап_Х,0)))</f>
        <v>#N/A</v>
      </c>
      <c r="C51" s="31" t="e">
        <f>IF(OR(A50=A51,График!$A51=a,График!$A51&gt;b),NA(),INDEX(Диап_Вероятности,MATCH($A50,Диап_Х,0)))</f>
        <v>#N/A</v>
      </c>
      <c r="F51" s="14"/>
    </row>
    <row r="52" spans="1:6" s="11" customFormat="1" ht="12.75" x14ac:dyDescent="0.2">
      <c r="A52" s="32" t="e">
        <f t="shared" si="5"/>
        <v>#N/A</v>
      </c>
      <c r="B52" s="31" t="e">
        <f>IF(График!$A52=a,$B$10,INDEX(Диап_Вероятности,MATCH($A51,Диап_Х,0)))</f>
        <v>#N/A</v>
      </c>
      <c r="C52" s="31" t="e">
        <f>IF(OR(A51=A52,График!$A52=a,График!$A52&gt;b),NA(),INDEX(Диап_Вероятности,MATCH($A51,Диап_Х,0)))</f>
        <v>#N/A</v>
      </c>
      <c r="F52" s="14"/>
    </row>
    <row r="53" spans="1:6" s="11" customFormat="1" ht="12.75" x14ac:dyDescent="0.2">
      <c r="A53" s="32" t="e">
        <f t="shared" si="5"/>
        <v>#N/A</v>
      </c>
      <c r="B53" s="31" t="e">
        <f>IF(График!$A53=a,$B$10,INDEX(Диап_Вероятности,MATCH($A52,Диап_Х,0)))</f>
        <v>#N/A</v>
      </c>
      <c r="C53" s="31" t="e">
        <f>IF(OR(A52=A53,График!$A53=a,График!$A53&gt;b),NA(),INDEX(Диап_Вероятности,MATCH($A52,Диап_Х,0)))</f>
        <v>#N/A</v>
      </c>
      <c r="F53" s="14"/>
    </row>
    <row r="54" spans="1:6" s="11" customFormat="1" ht="12.75" x14ac:dyDescent="0.2">
      <c r="A54" s="32" t="e">
        <f t="shared" si="5"/>
        <v>#N/A</v>
      </c>
      <c r="B54" s="31" t="e">
        <f>IF(График!$A54=a,$B$10,INDEX(Диап_Вероятности,MATCH($A53,Диап_Х,0)))</f>
        <v>#N/A</v>
      </c>
      <c r="C54" s="31" t="e">
        <f>IF(OR(A53=A54,График!$A54=a,График!$A54&gt;b),NA(),INDEX(Диап_Вероятности,MATCH($A53,Диап_Х,0)))</f>
        <v>#N/A</v>
      </c>
      <c r="F54" s="14"/>
    </row>
    <row r="55" spans="1:6" s="11" customFormat="1" ht="12.75" x14ac:dyDescent="0.2">
      <c r="A55" s="32" t="e">
        <f t="shared" si="5"/>
        <v>#N/A</v>
      </c>
      <c r="B55" s="31" t="e">
        <f>IF(График!$A55=a,$B$10,INDEX(Диап_Вероятности,MATCH($A54,Диап_Х,0)))</f>
        <v>#N/A</v>
      </c>
      <c r="C55" s="31" t="e">
        <f>IF(OR(A54=A55,График!$A55=a,График!$A55&gt;b),NA(),INDEX(Диап_Вероятности,MATCH($A54,Диап_Х,0)))</f>
        <v>#N/A</v>
      </c>
      <c r="F55" s="14"/>
    </row>
    <row r="56" spans="1:6" x14ac:dyDescent="0.25">
      <c r="F56" s="5"/>
    </row>
    <row r="57" spans="1:6" x14ac:dyDescent="0.25">
      <c r="F57" s="5"/>
    </row>
    <row r="58" spans="1:6" x14ac:dyDescent="0.25">
      <c r="F58" s="5"/>
    </row>
    <row r="59" spans="1:6" x14ac:dyDescent="0.25">
      <c r="F59" s="5"/>
    </row>
    <row r="60" spans="1:6" x14ac:dyDescent="0.25">
      <c r="F60" s="5"/>
    </row>
    <row r="61" spans="1:6" x14ac:dyDescent="0.25">
      <c r="F61" s="5"/>
    </row>
    <row r="62" spans="1:6" x14ac:dyDescent="0.25">
      <c r="F62" s="5"/>
    </row>
    <row r="63" spans="1:6" x14ac:dyDescent="0.25">
      <c r="F63" s="5"/>
    </row>
    <row r="64" spans="1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</sheetData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B14" sqref="B14"/>
    </sheetView>
  </sheetViews>
  <sheetFormatPr defaultRowHeight="15" x14ac:dyDescent="0.25"/>
  <cols>
    <col min="1" max="1" width="31.140625" customWidth="1"/>
    <col min="2" max="2" width="8.5703125" bestFit="1" customWidth="1"/>
    <col min="6" max="6" width="11.7109375" customWidth="1"/>
    <col min="7" max="7" width="21.42578125" customWidth="1"/>
    <col min="8" max="8" width="12.28515625" bestFit="1" customWidth="1"/>
    <col min="10" max="10" width="10.5703125" bestFit="1" customWidth="1"/>
  </cols>
  <sheetData>
    <row r="1" spans="1:10" x14ac:dyDescent="0.25">
      <c r="A1" s="26" t="s">
        <v>34</v>
      </c>
    </row>
    <row r="2" spans="1:10" x14ac:dyDescent="0.25">
      <c r="A2" s="26"/>
    </row>
    <row r="3" spans="1:10" x14ac:dyDescent="0.25">
      <c r="B3" t="s">
        <v>39</v>
      </c>
      <c r="G3" t="s">
        <v>37</v>
      </c>
    </row>
    <row r="4" spans="1:10" x14ac:dyDescent="0.25">
      <c r="A4" s="15" t="s">
        <v>14</v>
      </c>
      <c r="B4" s="15" t="s">
        <v>4</v>
      </c>
      <c r="C4" s="11"/>
      <c r="F4" s="15" t="s">
        <v>14</v>
      </c>
      <c r="G4" s="15" t="s">
        <v>4</v>
      </c>
      <c r="H4" s="15" t="str">
        <f>"Значение х "&amp;J5</f>
        <v>Значение х 10</v>
      </c>
      <c r="J4" s="30" t="s">
        <v>38</v>
      </c>
    </row>
    <row r="5" spans="1:10" x14ac:dyDescent="0.25">
      <c r="A5" s="13" t="s">
        <v>25</v>
      </c>
      <c r="B5" s="17">
        <v>1</v>
      </c>
      <c r="C5" s="11" t="s">
        <v>27</v>
      </c>
      <c r="F5" s="13" t="s">
        <v>25</v>
      </c>
      <c r="G5" s="17">
        <v>1.1000000000000001</v>
      </c>
      <c r="H5" s="13">
        <f>G5*$J$5</f>
        <v>11</v>
      </c>
      <c r="J5" s="36">
        <v>10</v>
      </c>
    </row>
    <row r="6" spans="1:10" x14ac:dyDescent="0.25">
      <c r="A6" s="13" t="s">
        <v>26</v>
      </c>
      <c r="B6" s="17">
        <v>6</v>
      </c>
      <c r="C6" s="11" t="s">
        <v>28</v>
      </c>
      <c r="F6" s="13" t="s">
        <v>26</v>
      </c>
      <c r="G6" s="17">
        <v>2.5</v>
      </c>
      <c r="H6" s="13">
        <f>G6*$J$5</f>
        <v>25</v>
      </c>
    </row>
    <row r="7" spans="1:10" x14ac:dyDescent="0.25">
      <c r="A7" s="16" t="s">
        <v>15</v>
      </c>
      <c r="B7" s="22">
        <f>B6-B5+1</f>
        <v>6</v>
      </c>
      <c r="C7" s="11" t="s">
        <v>29</v>
      </c>
      <c r="F7" s="16" t="s">
        <v>15</v>
      </c>
      <c r="G7" s="22">
        <f>H6-H5+1</f>
        <v>15</v>
      </c>
      <c r="H7" s="11" t="s">
        <v>29</v>
      </c>
    </row>
    <row r="8" spans="1:10" x14ac:dyDescent="0.25">
      <c r="A8" s="16" t="s">
        <v>31</v>
      </c>
      <c r="B8" s="23">
        <f>1/B7</f>
        <v>0.16666666666666666</v>
      </c>
      <c r="C8" s="11" t="s">
        <v>20</v>
      </c>
      <c r="F8" s="16" t="s">
        <v>31</v>
      </c>
      <c r="G8" s="23">
        <f>1/G7</f>
        <v>6.6666666666666666E-2</v>
      </c>
      <c r="H8" s="11" t="s">
        <v>20</v>
      </c>
    </row>
    <row r="10" spans="1:10" x14ac:dyDescent="0.25">
      <c r="A10" s="27" t="s">
        <v>33</v>
      </c>
      <c r="B10" s="27">
        <f ca="1">COUNT(B17:B66)</f>
        <v>50</v>
      </c>
      <c r="F10" s="13" t="str">
        <f>"Случайное число из интервала ["&amp;G5&amp;"; "&amp;G6&amp;"]"</f>
        <v>Случайное число из интервала [1,1; 2,5]</v>
      </c>
      <c r="G10" s="27"/>
      <c r="H10" s="27">
        <f ca="1">RANDBETWEEN(H5,H6)/$J$5</f>
        <v>2.2000000000000002</v>
      </c>
    </row>
    <row r="11" spans="1:10" x14ac:dyDescent="0.25">
      <c r="A11" s="27" t="s">
        <v>42</v>
      </c>
      <c r="B11" s="29">
        <f>(B5+B6)/2</f>
        <v>3.5</v>
      </c>
    </row>
    <row r="12" spans="1:10" x14ac:dyDescent="0.25">
      <c r="A12" s="27" t="s">
        <v>36</v>
      </c>
      <c r="B12" s="29">
        <f ca="1">SUM(B17:B66)/COUNT(B17:B66)</f>
        <v>3.32</v>
      </c>
    </row>
    <row r="13" spans="1:10" x14ac:dyDescent="0.25">
      <c r="A13" s="34" t="s">
        <v>43</v>
      </c>
      <c r="B13" s="29">
        <f>SQRT(((B6-B5+1)^2-1)/12)</f>
        <v>1.707825127659933</v>
      </c>
    </row>
    <row r="14" spans="1:10" x14ac:dyDescent="0.25">
      <c r="A14" s="34" t="s">
        <v>41</v>
      </c>
      <c r="B14" s="29">
        <f ca="1">_xlfn.STDEV.S(B17:B66)</f>
        <v>1.504279609267221</v>
      </c>
    </row>
    <row r="16" spans="1:10" x14ac:dyDescent="0.25">
      <c r="B16" s="28" t="s">
        <v>35</v>
      </c>
    </row>
    <row r="17" spans="2:7" x14ac:dyDescent="0.25">
      <c r="B17" s="27">
        <f t="shared" ref="B17:B48" ca="1" si="0">RANDBETWEEN($B$5,$B$6)</f>
        <v>1</v>
      </c>
    </row>
    <row r="18" spans="2:7" x14ac:dyDescent="0.25">
      <c r="B18" s="27">
        <f t="shared" ca="1" si="0"/>
        <v>1</v>
      </c>
      <c r="G18" s="37"/>
    </row>
    <row r="19" spans="2:7" x14ac:dyDescent="0.25">
      <c r="B19" s="27">
        <f t="shared" ca="1" si="0"/>
        <v>4</v>
      </c>
    </row>
    <row r="20" spans="2:7" x14ac:dyDescent="0.25">
      <c r="B20" s="27">
        <f t="shared" ca="1" si="0"/>
        <v>2</v>
      </c>
    </row>
    <row r="21" spans="2:7" x14ac:dyDescent="0.25">
      <c r="B21" s="27">
        <f t="shared" ca="1" si="0"/>
        <v>6</v>
      </c>
    </row>
    <row r="22" spans="2:7" x14ac:dyDescent="0.25">
      <c r="B22" s="27">
        <f t="shared" ca="1" si="0"/>
        <v>3</v>
      </c>
    </row>
    <row r="23" spans="2:7" x14ac:dyDescent="0.25">
      <c r="B23" s="27">
        <f t="shared" ca="1" si="0"/>
        <v>4</v>
      </c>
    </row>
    <row r="24" spans="2:7" x14ac:dyDescent="0.25">
      <c r="B24" s="27">
        <f t="shared" ca="1" si="0"/>
        <v>2</v>
      </c>
    </row>
    <row r="25" spans="2:7" x14ac:dyDescent="0.25">
      <c r="B25" s="27">
        <f t="shared" ca="1" si="0"/>
        <v>3</v>
      </c>
    </row>
    <row r="26" spans="2:7" x14ac:dyDescent="0.25">
      <c r="B26" s="27">
        <f t="shared" ca="1" si="0"/>
        <v>1</v>
      </c>
    </row>
    <row r="27" spans="2:7" x14ac:dyDescent="0.25">
      <c r="B27" s="27">
        <f t="shared" ca="1" si="0"/>
        <v>6</v>
      </c>
    </row>
    <row r="28" spans="2:7" x14ac:dyDescent="0.25">
      <c r="B28" s="27">
        <f t="shared" ca="1" si="0"/>
        <v>4</v>
      </c>
    </row>
    <row r="29" spans="2:7" x14ac:dyDescent="0.25">
      <c r="B29" s="27">
        <f t="shared" ca="1" si="0"/>
        <v>2</v>
      </c>
    </row>
    <row r="30" spans="2:7" x14ac:dyDescent="0.25">
      <c r="B30" s="27">
        <f t="shared" ca="1" si="0"/>
        <v>5</v>
      </c>
    </row>
    <row r="31" spans="2:7" x14ac:dyDescent="0.25">
      <c r="B31" s="27">
        <f t="shared" ca="1" si="0"/>
        <v>2</v>
      </c>
    </row>
    <row r="32" spans="2:7" x14ac:dyDescent="0.25">
      <c r="B32" s="27">
        <f t="shared" ca="1" si="0"/>
        <v>4</v>
      </c>
    </row>
    <row r="33" spans="2:2" x14ac:dyDescent="0.25">
      <c r="B33" s="27">
        <f t="shared" ca="1" si="0"/>
        <v>4</v>
      </c>
    </row>
    <row r="34" spans="2:2" x14ac:dyDescent="0.25">
      <c r="B34" s="27">
        <f t="shared" ca="1" si="0"/>
        <v>2</v>
      </c>
    </row>
    <row r="35" spans="2:2" x14ac:dyDescent="0.25">
      <c r="B35" s="27">
        <f t="shared" ca="1" si="0"/>
        <v>5</v>
      </c>
    </row>
    <row r="36" spans="2:2" x14ac:dyDescent="0.25">
      <c r="B36" s="27">
        <f t="shared" ca="1" si="0"/>
        <v>4</v>
      </c>
    </row>
    <row r="37" spans="2:2" x14ac:dyDescent="0.25">
      <c r="B37" s="27">
        <f t="shared" ca="1" si="0"/>
        <v>3</v>
      </c>
    </row>
    <row r="38" spans="2:2" x14ac:dyDescent="0.25">
      <c r="B38" s="27">
        <f t="shared" ca="1" si="0"/>
        <v>2</v>
      </c>
    </row>
    <row r="39" spans="2:2" x14ac:dyDescent="0.25">
      <c r="B39" s="27">
        <f t="shared" ca="1" si="0"/>
        <v>5</v>
      </c>
    </row>
    <row r="40" spans="2:2" x14ac:dyDescent="0.25">
      <c r="B40" s="27">
        <f t="shared" ca="1" si="0"/>
        <v>4</v>
      </c>
    </row>
    <row r="41" spans="2:2" x14ac:dyDescent="0.25">
      <c r="B41" s="27">
        <f t="shared" ca="1" si="0"/>
        <v>1</v>
      </c>
    </row>
    <row r="42" spans="2:2" x14ac:dyDescent="0.25">
      <c r="B42" s="27">
        <f t="shared" ca="1" si="0"/>
        <v>2</v>
      </c>
    </row>
    <row r="43" spans="2:2" x14ac:dyDescent="0.25">
      <c r="B43" s="27">
        <f t="shared" ca="1" si="0"/>
        <v>5</v>
      </c>
    </row>
    <row r="44" spans="2:2" x14ac:dyDescent="0.25">
      <c r="B44" s="27">
        <f t="shared" ca="1" si="0"/>
        <v>4</v>
      </c>
    </row>
    <row r="45" spans="2:2" x14ac:dyDescent="0.25">
      <c r="B45" s="27">
        <f t="shared" ca="1" si="0"/>
        <v>5</v>
      </c>
    </row>
    <row r="46" spans="2:2" x14ac:dyDescent="0.25">
      <c r="B46" s="27">
        <f t="shared" ca="1" si="0"/>
        <v>4</v>
      </c>
    </row>
    <row r="47" spans="2:2" x14ac:dyDescent="0.25">
      <c r="B47" s="27">
        <f t="shared" ca="1" si="0"/>
        <v>2</v>
      </c>
    </row>
    <row r="48" spans="2:2" x14ac:dyDescent="0.25">
      <c r="B48" s="27">
        <f t="shared" ca="1" si="0"/>
        <v>1</v>
      </c>
    </row>
    <row r="49" spans="2:2" x14ac:dyDescent="0.25">
      <c r="B49" s="27">
        <f t="shared" ref="B49:B66" ca="1" si="1">RANDBETWEEN($B$5,$B$6)</f>
        <v>5</v>
      </c>
    </row>
    <row r="50" spans="2:2" x14ac:dyDescent="0.25">
      <c r="B50" s="27">
        <f t="shared" ca="1" si="1"/>
        <v>6</v>
      </c>
    </row>
    <row r="51" spans="2:2" x14ac:dyDescent="0.25">
      <c r="B51" s="27">
        <f t="shared" ca="1" si="1"/>
        <v>3</v>
      </c>
    </row>
    <row r="52" spans="2:2" x14ac:dyDescent="0.25">
      <c r="B52" s="27">
        <f t="shared" ca="1" si="1"/>
        <v>2</v>
      </c>
    </row>
    <row r="53" spans="2:2" x14ac:dyDescent="0.25">
      <c r="B53" s="27">
        <f t="shared" ca="1" si="1"/>
        <v>6</v>
      </c>
    </row>
    <row r="54" spans="2:2" x14ac:dyDescent="0.25">
      <c r="B54" s="27">
        <f t="shared" ca="1" si="1"/>
        <v>4</v>
      </c>
    </row>
    <row r="55" spans="2:2" x14ac:dyDescent="0.25">
      <c r="B55" s="27">
        <f t="shared" ca="1" si="1"/>
        <v>3</v>
      </c>
    </row>
    <row r="56" spans="2:2" x14ac:dyDescent="0.25">
      <c r="B56" s="27">
        <f t="shared" ca="1" si="1"/>
        <v>5</v>
      </c>
    </row>
    <row r="57" spans="2:2" x14ac:dyDescent="0.25">
      <c r="B57" s="27">
        <f t="shared" ca="1" si="1"/>
        <v>2</v>
      </c>
    </row>
    <row r="58" spans="2:2" x14ac:dyDescent="0.25">
      <c r="B58" s="27">
        <f t="shared" ca="1" si="1"/>
        <v>4</v>
      </c>
    </row>
    <row r="59" spans="2:2" x14ac:dyDescent="0.25">
      <c r="B59" s="27">
        <f t="shared" ca="1" si="1"/>
        <v>4</v>
      </c>
    </row>
    <row r="60" spans="2:2" x14ac:dyDescent="0.25">
      <c r="B60" s="27">
        <f t="shared" ca="1" si="1"/>
        <v>3</v>
      </c>
    </row>
    <row r="61" spans="2:2" x14ac:dyDescent="0.25">
      <c r="B61" s="27">
        <f t="shared" ca="1" si="1"/>
        <v>1</v>
      </c>
    </row>
    <row r="62" spans="2:2" x14ac:dyDescent="0.25">
      <c r="B62" s="27">
        <f t="shared" ca="1" si="1"/>
        <v>1</v>
      </c>
    </row>
    <row r="63" spans="2:2" x14ac:dyDescent="0.25">
      <c r="B63" s="27">
        <f t="shared" ca="1" si="1"/>
        <v>3</v>
      </c>
    </row>
    <row r="64" spans="2:2" x14ac:dyDescent="0.25">
      <c r="B64" s="27">
        <f t="shared" ca="1" si="1"/>
        <v>3</v>
      </c>
    </row>
    <row r="65" spans="2:2" x14ac:dyDescent="0.25">
      <c r="B65" s="27">
        <f t="shared" ca="1" si="1"/>
        <v>4</v>
      </c>
    </row>
    <row r="66" spans="2:2" x14ac:dyDescent="0.25">
      <c r="B66" s="27">
        <f t="shared" ca="1" si="1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38" t="s">
        <v>8</v>
      </c>
      <c r="B1" s="38"/>
      <c r="C1" s="38"/>
      <c r="D1" s="38"/>
      <c r="E1" s="38"/>
      <c r="F1" s="38"/>
      <c r="G1" s="38"/>
    </row>
    <row r="2" spans="1:7" ht="107.25" customHeight="1" x14ac:dyDescent="0.25">
      <c r="A2" s="6" t="s">
        <v>9</v>
      </c>
    </row>
    <row r="3" spans="1:7" ht="105" customHeight="1" x14ac:dyDescent="0.25">
      <c r="A3" s="6" t="s">
        <v>10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showGridLines="0" workbookViewId="0"/>
  </sheetViews>
  <sheetFormatPr defaultColWidth="0" defaultRowHeight="15.75" customHeight="1" zeroHeight="1" x14ac:dyDescent="0.25"/>
  <cols>
    <col min="1" max="1" width="84.7109375" style="1" customWidth="1"/>
    <col min="2" max="16384" width="9.140625" style="1" hidden="1"/>
  </cols>
  <sheetData>
    <row r="1" spans="1:1" ht="23.25" x14ac:dyDescent="0.35">
      <c r="A1" s="3" t="s">
        <v>0</v>
      </c>
    </row>
    <row r="2" spans="1:1" ht="24.75" customHeight="1" x14ac:dyDescent="0.35">
      <c r="A2" s="4" t="s">
        <v>1</v>
      </c>
    </row>
    <row r="3" spans="1:1" ht="75.75" x14ac:dyDescent="0.25">
      <c r="A3" s="2" t="s">
        <v>2</v>
      </c>
    </row>
    <row r="4" spans="1:1" ht="75.75" x14ac:dyDescent="0.25">
      <c r="A4" s="2" t="s">
        <v>3</v>
      </c>
    </row>
    <row r="5" spans="1:1" ht="15.75" hidden="1" customHeight="1" x14ac:dyDescent="0.25"/>
  </sheetData>
  <sheetProtection sheet="1" objects="1" scenarios="1" selectLockedCells="1"/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Генерация</vt:lpstr>
      <vt:lpstr>EXCEL2.RU</vt:lpstr>
      <vt:lpstr>a</vt:lpstr>
      <vt:lpstr>b</vt:lpstr>
      <vt:lpstr>N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cp:lastPrinted>2011-01-28T19:03:17Z</cp:lastPrinted>
  <dcterms:created xsi:type="dcterms:W3CDTF">2009-03-02T05:21:58Z</dcterms:created>
  <dcterms:modified xsi:type="dcterms:W3CDTF">2024-12-31T12:56:16Z</dcterms:modified>
</cp:coreProperties>
</file>