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120" yWindow="45" windowWidth="18975" windowHeight="11955"/>
  </bookViews>
  <sheets>
    <sheet name="Гистограмма AT" sheetId="4" r:id="rId1"/>
    <sheet name="Гистограмма" sheetId="8" r:id="rId2"/>
    <sheet name="EXCEL2.RU" sheetId="5" r:id="rId3"/>
    <sheet name="EXCEL2.RU (2)" sheetId="6" state="veryHidden" r:id="rId4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'Гистограмма AT'!$C$40</definedName>
    <definedName name="solver_typ" localSheetId="0" hidden="1">1</definedName>
    <definedName name="solver_val" localSheetId="0" hidden="1">0</definedName>
    <definedName name="solver_ver" localSheetId="0" hidden="1">3</definedName>
    <definedName name="Исходные_данные">'Гистограмма AT'!$A$8:$A$57</definedName>
  </definedNames>
  <calcPr calcId="162913"/>
</workbook>
</file>

<file path=xl/calcChain.xml><?xml version="1.0" encoding="utf-8"?>
<calcChain xmlns="http://schemas.openxmlformats.org/spreadsheetml/2006/main">
  <c r="F9" i="4" l="1"/>
  <c r="C56" i="4" l="1"/>
  <c r="C57" i="4" s="1"/>
  <c r="C58" i="4" s="1"/>
  <c r="C59" i="4" s="1"/>
  <c r="C60" i="4" s="1"/>
  <c r="C61" i="4" s="1"/>
  <c r="I10" i="4" l="1"/>
  <c r="I11" i="4" s="1"/>
  <c r="I9" i="4"/>
  <c r="I8" i="4"/>
  <c r="F10" i="4"/>
  <c r="F11" i="4"/>
  <c r="F12" i="4"/>
  <c r="F13" i="4"/>
  <c r="F14" i="4"/>
  <c r="B8" i="8" l="1"/>
  <c r="B7" i="8"/>
  <c r="B6" i="8"/>
  <c r="B9" i="8" s="1"/>
  <c r="B10" i="8" l="1"/>
  <c r="B11" i="8" s="1"/>
  <c r="B12" i="8" l="1"/>
  <c r="E6" i="8" s="1"/>
  <c r="E7" i="8" l="1"/>
  <c r="E8" i="8" s="1"/>
  <c r="F6" i="8"/>
  <c r="F7" i="8" l="1"/>
  <c r="F8" i="8"/>
  <c r="E9" i="8"/>
  <c r="F9" i="8" l="1"/>
  <c r="E10" i="8"/>
  <c r="F10" i="8" l="1"/>
  <c r="E11" i="8"/>
  <c r="F11" i="8"/>
  <c r="E12" i="8" l="1"/>
  <c r="F13" i="8" s="1"/>
  <c r="G6" i="8" l="1" a="1"/>
  <c r="F12" i="8"/>
  <c r="G6" i="8" l="1"/>
  <c r="G13" i="8"/>
  <c r="G12" i="8"/>
  <c r="G8" i="8"/>
  <c r="G7" i="8"/>
  <c r="G10" i="8"/>
  <c r="G9" i="8"/>
  <c r="G11" i="8"/>
  <c r="H8" i="8" l="1"/>
  <c r="H13" i="8"/>
  <c r="H11" i="8"/>
  <c r="H7" i="8"/>
  <c r="H12" i="8"/>
  <c r="H10" i="8"/>
  <c r="H6" i="8"/>
  <c r="H9" i="8"/>
</calcChain>
</file>

<file path=xl/sharedStrings.xml><?xml version="1.0" encoding="utf-8"?>
<sst xmlns="http://schemas.openxmlformats.org/spreadsheetml/2006/main" count="46" uniqueCount="31">
  <si>
    <t>Карман</t>
  </si>
  <si>
    <t>Еще</t>
  </si>
  <si>
    <t>Частота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</si>
  <si>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</si>
  <si>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</si>
  <si>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</si>
  <si>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</si>
  <si>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</si>
  <si>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Гистограмма распределения в MS EXCEL</t>
  </si>
  <si>
    <t>Минимальное</t>
  </si>
  <si>
    <t>Максимальное</t>
  </si>
  <si>
    <t>Значение</t>
  </si>
  <si>
    <t>Числовые характеристики массива</t>
  </si>
  <si>
    <t>Количество</t>
  </si>
  <si>
    <t>Исходные данные</t>
  </si>
  <si>
    <t>Размер кармана</t>
  </si>
  <si>
    <t>Мин</t>
  </si>
  <si>
    <t>Макс</t>
  </si>
  <si>
    <t>Вычисляем размер кармана</t>
  </si>
  <si>
    <t>Число карманов</t>
  </si>
  <si>
    <t>Интегральный %</t>
  </si>
  <si>
    <t>Интервал карманов</t>
  </si>
  <si>
    <t>Число интервалов (карманов)</t>
  </si>
  <si>
    <t>Начало 1-го интервала</t>
  </si>
  <si>
    <t>Ширина интервала (точная)</t>
  </si>
  <si>
    <t>Ширина интервала (приблизит)</t>
  </si>
  <si>
    <t>№</t>
  </si>
  <si>
    <t>Границы интервалов</t>
  </si>
  <si>
    <t>Интервалы</t>
  </si>
  <si>
    <t>Накопленная частота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</si>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</sst>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;[Red]\-#,##0.00&quot;р.&quot;"/>
    <numFmt numFmtId="165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horizontal="left"/>
    </xf>
    <xf numFmtId="0" fontId="3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1" xfId="1" applyBorder="1" applyAlignment="1">
      <alignment vertical="top"/>
    </xf>
    <xf numFmtId="0" fontId="2" fillId="0" borderId="1" xfId="1" applyFont="1" applyBorder="1"/>
    <xf numFmtId="0" fontId="1" fillId="0" borderId="0" xfId="1" applyBorder="1" applyAlignment="1">
      <alignment vertical="top"/>
    </xf>
    <xf numFmtId="0" fontId="5" fillId="0" borderId="0" xfId="3"/>
    <xf numFmtId="0" fontId="6" fillId="3" borderId="0" xfId="3" applyFont="1" applyFill="1" applyAlignment="1">
      <alignment vertical="center" wrapText="1"/>
    </xf>
    <xf numFmtId="0" fontId="4" fillId="2" borderId="0" xfId="8" applyFont="1" applyFill="1" applyAlignment="1" applyProtection="1">
      <alignment vertical="center"/>
    </xf>
    <xf numFmtId="0" fontId="3" fillId="4" borderId="0" xfId="2" applyFill="1" applyAlignment="1" applyProtection="1"/>
    <xf numFmtId="0" fontId="10" fillId="4" borderId="0" xfId="0" applyFont="1" applyFill="1" applyAlignment="1"/>
    <xf numFmtId="0" fontId="11" fillId="4" borderId="0" xfId="0" applyFont="1" applyFill="1" applyAlignment="1">
      <alignment vertical="center"/>
    </xf>
    <xf numFmtId="0" fontId="2" fillId="0" borderId="1" xfId="1" applyFont="1" applyBorder="1" applyAlignment="1">
      <alignment vertical="top"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164" fontId="1" fillId="0" borderId="0" xfId="1" applyNumberFormat="1"/>
    <xf numFmtId="0" fontId="1" fillId="5" borderId="1" xfId="1" applyFill="1" applyBorder="1" applyAlignment="1">
      <alignment vertical="top"/>
    </xf>
    <xf numFmtId="0" fontId="0" fillId="5" borderId="0" xfId="0" applyFill="1" applyBorder="1" applyAlignmen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10" fontId="0" fillId="0" borderId="2" xfId="0" applyNumberFormat="1" applyFill="1" applyBorder="1" applyAlignment="1"/>
    <xf numFmtId="0" fontId="0" fillId="0" borderId="1" xfId="0" applyBorder="1"/>
    <xf numFmtId="0" fontId="0" fillId="0" borderId="1" xfId="0" applyNumberFormat="1" applyBorder="1"/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/>
    <xf numFmtId="0" fontId="15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/>
    </xf>
    <xf numFmtId="0" fontId="16" fillId="0" borderId="1" xfId="1" applyFont="1" applyBorder="1"/>
    <xf numFmtId="0" fontId="16" fillId="0" borderId="0" xfId="1" applyFont="1"/>
    <xf numFmtId="9" fontId="13" fillId="0" borderId="1" xfId="9" applyFont="1" applyFill="1" applyBorder="1" applyAlignment="1"/>
    <xf numFmtId="0" fontId="1" fillId="6" borderId="0" xfId="1" applyFill="1"/>
    <xf numFmtId="0" fontId="4" fillId="2" borderId="0" xfId="2" applyFont="1" applyFill="1" applyAlignment="1" applyProtection="1">
      <alignment horizontal="center" vertical="center"/>
    </xf>
    <xf numFmtId="0" fontId="3" fillId="4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  <cellStyle name="Процентный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Частота</c:v>
          </c:tx>
          <c:invertIfNegative val="0"/>
          <c:cat>
            <c:strRef>
              <c:f>'Гистограмма AT'!$C$8:$C$15</c:f>
              <c:strCache>
                <c:ptCount val="8"/>
                <c:pt idx="0">
                  <c:v>113</c:v>
                </c:pt>
                <c:pt idx="1">
                  <c:v>216,4285714</c:v>
                </c:pt>
                <c:pt idx="2">
                  <c:v>319,8571429</c:v>
                </c:pt>
                <c:pt idx="3">
                  <c:v>423,2857143</c:v>
                </c:pt>
                <c:pt idx="4">
                  <c:v>526,7142857</c:v>
                </c:pt>
                <c:pt idx="5">
                  <c:v>630,1428571</c:v>
                </c:pt>
                <c:pt idx="6">
                  <c:v>733,5714286</c:v>
                </c:pt>
                <c:pt idx="7">
                  <c:v>Еще</c:v>
                </c:pt>
              </c:strCache>
            </c:strRef>
          </c:cat>
          <c:val>
            <c:numRef>
              <c:f>'Гистограмма AT'!$D$8:$D$15</c:f>
              <c:numCache>
                <c:formatCode>General</c:formatCode>
                <c:ptCount val="8"/>
                <c:pt idx="0">
                  <c:v>1</c:v>
                </c:pt>
                <c:pt idx="1">
                  <c:v>11</c:v>
                </c:pt>
                <c:pt idx="2">
                  <c:v>19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6-49AA-9EDC-84E96461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52960"/>
        <c:axId val="167355136"/>
      </c:barChart>
      <c:catAx>
        <c:axId val="16735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7355136"/>
        <c:crosses val="autoZero"/>
        <c:auto val="1"/>
        <c:lblAlgn val="ctr"/>
        <c:lblOffset val="100"/>
        <c:noMultiLvlLbl val="0"/>
      </c:catAx>
      <c:valAx>
        <c:axId val="16735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35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Частота</c:v>
          </c:tx>
          <c:invertIfNegative val="0"/>
          <c:cat>
            <c:strRef>
              <c:f>'Гистограмма AT'!$C$32:$C$39</c:f>
              <c:strCache>
                <c:ptCount val="8"/>
                <c:pt idx="0">
                  <c:v>113</c:v>
                </c:pt>
                <c:pt idx="1">
                  <c:v>216,4285714</c:v>
                </c:pt>
                <c:pt idx="2">
                  <c:v>319,8571429</c:v>
                </c:pt>
                <c:pt idx="3">
                  <c:v>423,2857143</c:v>
                </c:pt>
                <c:pt idx="4">
                  <c:v>526,7142857</c:v>
                </c:pt>
                <c:pt idx="5">
                  <c:v>630,1428571</c:v>
                </c:pt>
                <c:pt idx="6">
                  <c:v>733,5714286</c:v>
                </c:pt>
                <c:pt idx="7">
                  <c:v>Еще</c:v>
                </c:pt>
              </c:strCache>
            </c:strRef>
          </c:cat>
          <c:val>
            <c:numRef>
              <c:f>'Гистограмма AT'!$D$32:$D$39</c:f>
              <c:numCache>
                <c:formatCode>General</c:formatCode>
                <c:ptCount val="8"/>
                <c:pt idx="0">
                  <c:v>0</c:v>
                </c:pt>
                <c:pt idx="1">
                  <c:v>11</c:v>
                </c:pt>
                <c:pt idx="2">
                  <c:v>19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2-42B6-86AB-EB5C551F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69728"/>
        <c:axId val="167773312"/>
      </c:barChart>
      <c:lineChart>
        <c:grouping val="standard"/>
        <c:varyColors val="0"/>
        <c:ser>
          <c:idx val="1"/>
          <c:order val="1"/>
          <c:tx>
            <c:v>Интегральный %</c:v>
          </c:tx>
          <c:cat>
            <c:strRef>
              <c:f>'Гистограмма AT'!$C$32:$C$39</c:f>
              <c:strCache>
                <c:ptCount val="8"/>
                <c:pt idx="0">
                  <c:v>113</c:v>
                </c:pt>
                <c:pt idx="1">
                  <c:v>216,4285714</c:v>
                </c:pt>
                <c:pt idx="2">
                  <c:v>319,8571429</c:v>
                </c:pt>
                <c:pt idx="3">
                  <c:v>423,2857143</c:v>
                </c:pt>
                <c:pt idx="4">
                  <c:v>526,7142857</c:v>
                </c:pt>
                <c:pt idx="5">
                  <c:v>630,1428571</c:v>
                </c:pt>
                <c:pt idx="6">
                  <c:v>733,5714286</c:v>
                </c:pt>
                <c:pt idx="7">
                  <c:v>Еще</c:v>
                </c:pt>
              </c:strCache>
            </c:strRef>
          </c:cat>
          <c:val>
            <c:numRef>
              <c:f>'Гистограмма AT'!$E$32:$E$39</c:f>
              <c:numCache>
                <c:formatCode>0.00%</c:formatCode>
                <c:ptCount val="8"/>
                <c:pt idx="0">
                  <c:v>0</c:v>
                </c:pt>
                <c:pt idx="1">
                  <c:v>0.22448979591836735</c:v>
                </c:pt>
                <c:pt idx="2">
                  <c:v>0.61224489795918369</c:v>
                </c:pt>
                <c:pt idx="3">
                  <c:v>0.81632653061224492</c:v>
                </c:pt>
                <c:pt idx="4">
                  <c:v>0.93877551020408168</c:v>
                </c:pt>
                <c:pt idx="5">
                  <c:v>0.97959183673469385</c:v>
                </c:pt>
                <c:pt idx="6">
                  <c:v>0.97959183673469385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2-42B6-86AB-EB5C551F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89312"/>
        <c:axId val="167775232"/>
      </c:lineChart>
      <c:catAx>
        <c:axId val="1673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Карман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7773312"/>
        <c:crosses val="autoZero"/>
        <c:auto val="1"/>
        <c:lblAlgn val="ctr"/>
        <c:lblOffset val="100"/>
        <c:noMultiLvlLbl val="0"/>
      </c:catAx>
      <c:valAx>
        <c:axId val="167773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369728"/>
        <c:crosses val="autoZero"/>
        <c:crossBetween val="between"/>
      </c:valAx>
      <c:valAx>
        <c:axId val="1677752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67789312"/>
        <c:crosses val="max"/>
        <c:crossBetween val="between"/>
      </c:valAx>
      <c:catAx>
        <c:axId val="16778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7752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Частота</c:v>
          </c:tx>
          <c:invertIfNegative val="0"/>
          <c:cat>
            <c:strRef>
              <c:f>'Гистограмма AT'!$E$55:$E$62</c:f>
              <c:strCache>
                <c:ptCount val="8"/>
                <c:pt idx="0">
                  <c:v>150</c:v>
                </c:pt>
                <c:pt idx="1">
                  <c:v>250</c:v>
                </c:pt>
                <c:pt idx="2">
                  <c:v>350</c:v>
                </c:pt>
                <c:pt idx="3">
                  <c:v>450</c:v>
                </c:pt>
                <c:pt idx="4">
                  <c:v>550</c:v>
                </c:pt>
                <c:pt idx="5">
                  <c:v>650</c:v>
                </c:pt>
                <c:pt idx="6">
                  <c:v>750</c:v>
                </c:pt>
                <c:pt idx="7">
                  <c:v>Еще</c:v>
                </c:pt>
              </c:strCache>
            </c:strRef>
          </c:cat>
          <c:val>
            <c:numRef>
              <c:f>'Гистограмма AT'!$F$55:$F$62</c:f>
              <c:numCache>
                <c:formatCode>General</c:formatCode>
                <c:ptCount val="8"/>
                <c:pt idx="0">
                  <c:v>3</c:v>
                </c:pt>
                <c:pt idx="1">
                  <c:v>17</c:v>
                </c:pt>
                <c:pt idx="2">
                  <c:v>12</c:v>
                </c:pt>
                <c:pt idx="3">
                  <c:v>11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C02-87B4-F2EDE4FD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4272"/>
        <c:axId val="167816192"/>
      </c:barChart>
      <c:catAx>
        <c:axId val="1678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Интервал карманов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7816192"/>
        <c:crosses val="autoZero"/>
        <c:auto val="1"/>
        <c:lblAlgn val="ctr"/>
        <c:lblOffset val="100"/>
        <c:noMultiLvlLbl val="0"/>
      </c:catAx>
      <c:valAx>
        <c:axId val="16781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Частота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81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ru-RU">
                <a:solidFill>
                  <a:schemeClr val="accent1">
                    <a:lumMod val="50000"/>
                  </a:schemeClr>
                </a:solidFill>
              </a:rPr>
              <a:t>Гистограмма</a:t>
            </a:r>
          </a:p>
        </c:rich>
      </c:tx>
      <c:layout>
        <c:manualLayout>
          <c:xMode val="edge"/>
          <c:yMode val="edge"/>
          <c:x val="0.71132967584828066"/>
          <c:y val="5.8259516424422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372627609274471E-2"/>
          <c:y val="6.818593126694901E-2"/>
          <c:w val="0.91115324483356552"/>
          <c:h val="0.833789499354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Гистограмма!$G$5</c:f>
              <c:strCache>
                <c:ptCount val="1"/>
                <c:pt idx="0">
                  <c:v>Частота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Гистограмма!$F$6:$F$13</c:f>
              <c:strCache>
                <c:ptCount val="8"/>
                <c:pt idx="0">
                  <c:v>&lt;158]</c:v>
                </c:pt>
                <c:pt idx="1">
                  <c:v>(158-248]</c:v>
                </c:pt>
                <c:pt idx="2">
                  <c:v>(248-338]</c:v>
                </c:pt>
                <c:pt idx="3">
                  <c:v>(338-428]</c:v>
                </c:pt>
                <c:pt idx="4">
                  <c:v>(428-518]</c:v>
                </c:pt>
                <c:pt idx="5">
                  <c:v>(518-608]</c:v>
                </c:pt>
                <c:pt idx="6">
                  <c:v>(608-698]</c:v>
                </c:pt>
                <c:pt idx="7">
                  <c:v>&gt;698</c:v>
                </c:pt>
              </c:strCache>
            </c:strRef>
          </c:cat>
          <c:val>
            <c:numRef>
              <c:f>Гистограмма!$G$6:$G$13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3-4B90-8454-8FA32617D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8275968"/>
        <c:axId val="168277504"/>
      </c:barChart>
      <c:catAx>
        <c:axId val="16827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ru-RU"/>
          </a:p>
        </c:txPr>
        <c:crossAx val="168277504"/>
        <c:crosses val="autoZero"/>
        <c:auto val="1"/>
        <c:lblAlgn val="ctr"/>
        <c:lblOffset val="100"/>
        <c:noMultiLvlLbl val="0"/>
      </c:catAx>
      <c:valAx>
        <c:axId val="168277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6161251504211789"/>
              <c:y val="0.17181376128390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6827596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ru-RU">
                <a:solidFill>
                  <a:schemeClr val="accent1">
                    <a:lumMod val="50000"/>
                  </a:schemeClr>
                </a:solidFill>
              </a:rPr>
              <a:t>Накопленная частота</a:t>
            </a:r>
          </a:p>
        </c:rich>
      </c:tx>
      <c:layout>
        <c:manualLayout>
          <c:xMode val="edge"/>
          <c:yMode val="edge"/>
          <c:x val="8.3597979855406165E-2"/>
          <c:y val="1.38890150517318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372627609274471E-2"/>
          <c:y val="0.12586758305144671"/>
          <c:w val="0.91115324483356552"/>
          <c:h val="0.77610784756950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Гистограмма!$H$5</c:f>
              <c:strCache>
                <c:ptCount val="1"/>
                <c:pt idx="0">
                  <c:v>Накопленная частота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Гистограмма!$E$6:$E$12</c:f>
              <c:numCache>
                <c:formatCode>General</c:formatCode>
                <c:ptCount val="7"/>
                <c:pt idx="0">
                  <c:v>158</c:v>
                </c:pt>
                <c:pt idx="1">
                  <c:v>248</c:v>
                </c:pt>
                <c:pt idx="2">
                  <c:v>338</c:v>
                </c:pt>
                <c:pt idx="3">
                  <c:v>428</c:v>
                </c:pt>
                <c:pt idx="4">
                  <c:v>518</c:v>
                </c:pt>
                <c:pt idx="5">
                  <c:v>608</c:v>
                </c:pt>
                <c:pt idx="6">
                  <c:v>698</c:v>
                </c:pt>
              </c:numCache>
            </c:numRef>
          </c:cat>
          <c:val>
            <c:numRef>
              <c:f>Гистограмма!$H$6:$H$13</c:f>
              <c:numCache>
                <c:formatCode>0%</c:formatCode>
                <c:ptCount val="8"/>
                <c:pt idx="0">
                  <c:v>0.1</c:v>
                </c:pt>
                <c:pt idx="1">
                  <c:v>0.42</c:v>
                </c:pt>
                <c:pt idx="2">
                  <c:v>0.66</c:v>
                </c:pt>
                <c:pt idx="3">
                  <c:v>0.84</c:v>
                </c:pt>
                <c:pt idx="4">
                  <c:v>0.92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3-422F-AD4B-7AFB12EC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0993152"/>
        <c:axId val="170994688"/>
      </c:barChart>
      <c:catAx>
        <c:axId val="1709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ru-RU"/>
          </a:p>
        </c:txPr>
        <c:crossAx val="170994688"/>
        <c:crosses val="autoZero"/>
        <c:auto val="1"/>
        <c:lblAlgn val="r"/>
        <c:lblOffset val="100"/>
        <c:noMultiLvlLbl val="0"/>
      </c:catAx>
      <c:valAx>
        <c:axId val="170994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7099315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42863</xdr:rowOff>
    </xdr:from>
    <xdr:to>
      <xdr:col>6</xdr:col>
      <xdr:colOff>352425</xdr:colOff>
      <xdr:row>27</xdr:row>
      <xdr:rowOff>109538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39</xdr:row>
      <xdr:rowOff>38100</xdr:rowOff>
    </xdr:from>
    <xdr:to>
      <xdr:col>5</xdr:col>
      <xdr:colOff>971550</xdr:colOff>
      <xdr:row>50</xdr:row>
      <xdr:rowOff>142875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428625</xdr:colOff>
      <xdr:row>62</xdr:row>
      <xdr:rowOff>57150</xdr:rowOff>
    </xdr:from>
    <xdr:to>
      <xdr:col>5</xdr:col>
      <xdr:colOff>1609725</xdr:colOff>
      <xdr:row>73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6</xdr:col>
      <xdr:colOff>533399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istogramma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istogramma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62"/>
  <sheetViews>
    <sheetView tabSelected="1" workbookViewId="0">
      <selection activeCell="J2" sqref="J2"/>
    </sheetView>
  </sheetViews>
  <sheetFormatPr defaultRowHeight="12.75" x14ac:dyDescent="0.2"/>
  <cols>
    <col min="1" max="1" width="14.42578125" style="1" customWidth="1"/>
    <col min="2" max="2" width="3" style="1" customWidth="1"/>
    <col min="3" max="3" width="23" style="1" customWidth="1"/>
    <col min="4" max="4" width="11.7109375" style="1" customWidth="1"/>
    <col min="5" max="5" width="9.140625" style="1"/>
    <col min="6" max="6" width="17.140625" style="1" customWidth="1"/>
    <col min="7" max="7" width="5.85546875" style="1" customWidth="1"/>
    <col min="8" max="8" width="15.85546875" style="1" customWidth="1"/>
    <col min="9" max="269" width="9.140625" style="1"/>
    <col min="270" max="270" width="10" style="1" customWidth="1"/>
    <col min="271" max="350" width="9.140625" style="1"/>
    <col min="351" max="351" width="8.5703125" style="1" customWidth="1"/>
    <col min="352" max="16384" width="9.140625" style="1"/>
  </cols>
  <sheetData>
    <row r="1" spans="1:14" ht="26.25" x14ac:dyDescent="0.2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</row>
    <row r="2" spans="1:14" ht="15.75" x14ac:dyDescent="0.25">
      <c r="A2" s="10" t="s">
        <v>7</v>
      </c>
      <c r="B2" s="11"/>
      <c r="C2" s="11"/>
      <c r="D2" s="11"/>
      <c r="E2" s="11"/>
      <c r="F2" s="11"/>
      <c r="G2" s="11"/>
      <c r="H2" s="11"/>
      <c r="I2" s="11"/>
      <c r="J2" s="34" t="s">
        <v>30</v>
      </c>
    </row>
    <row r="3" spans="1:14" ht="18.75" x14ac:dyDescent="0.2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12"/>
    </row>
    <row r="4" spans="1:1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6" spans="1:14" ht="13.5" thickBot="1" x14ac:dyDescent="0.25"/>
    <row r="7" spans="1:14" ht="25.5" x14ac:dyDescent="0.25">
      <c r="A7" s="13" t="s">
        <v>14</v>
      </c>
      <c r="B7" s="6"/>
      <c r="C7" s="16" t="s">
        <v>0</v>
      </c>
      <c r="D7" s="16" t="s">
        <v>2</v>
      </c>
      <c r="F7" s="17"/>
      <c r="H7" s="2" t="s">
        <v>18</v>
      </c>
    </row>
    <row r="8" spans="1:14" ht="15" x14ac:dyDescent="0.25">
      <c r="A8" s="4">
        <v>113</v>
      </c>
      <c r="B8" s="6"/>
      <c r="C8" s="14">
        <v>113</v>
      </c>
      <c r="D8" s="14">
        <v>1</v>
      </c>
      <c r="F8" s="5" t="s">
        <v>15</v>
      </c>
      <c r="H8" s="3" t="s">
        <v>16</v>
      </c>
      <c r="I8" s="3">
        <f>MIN(Исходные_данные)</f>
        <v>113</v>
      </c>
    </row>
    <row r="9" spans="1:14" ht="15" x14ac:dyDescent="0.25">
      <c r="A9" s="18">
        <v>114</v>
      </c>
      <c r="B9" s="6"/>
      <c r="C9" s="19">
        <v>216.42857142857099</v>
      </c>
      <c r="D9" s="19">
        <v>11</v>
      </c>
      <c r="F9" s="3">
        <f t="shared" ref="F9:F14" si="0">C9-C8</f>
        <v>103.42857142857099</v>
      </c>
      <c r="H9" s="3" t="s">
        <v>17</v>
      </c>
      <c r="I9" s="3">
        <f>MAX(Исходные_данные)</f>
        <v>837</v>
      </c>
      <c r="N9" s="2"/>
    </row>
    <row r="10" spans="1:14" ht="15" x14ac:dyDescent="0.25">
      <c r="A10" s="18">
        <v>135</v>
      </c>
      <c r="B10" s="6"/>
      <c r="C10" s="14">
        <v>319.85714285714289</v>
      </c>
      <c r="D10" s="14">
        <v>19</v>
      </c>
      <c r="F10" s="3">
        <f t="shared" si="0"/>
        <v>103.4285714285719</v>
      </c>
      <c r="H10" s="3" t="s">
        <v>19</v>
      </c>
      <c r="I10" s="3">
        <f>INT(SQRT(COUNT(Исходные_данные)))</f>
        <v>7</v>
      </c>
    </row>
    <row r="11" spans="1:14" ht="15" x14ac:dyDescent="0.25">
      <c r="A11" s="18">
        <v>138</v>
      </c>
      <c r="B11" s="6"/>
      <c r="C11" s="14">
        <v>423.28571428571428</v>
      </c>
      <c r="D11" s="14">
        <v>10</v>
      </c>
      <c r="F11" s="3">
        <f t="shared" si="0"/>
        <v>103.42857142857139</v>
      </c>
      <c r="H11" s="5" t="s">
        <v>15</v>
      </c>
      <c r="I11" s="3">
        <f>(I9-I8)/I10</f>
        <v>103.42857142857143</v>
      </c>
    </row>
    <row r="12" spans="1:14" ht="15" x14ac:dyDescent="0.25">
      <c r="A12" s="18">
        <v>152</v>
      </c>
      <c r="B12" s="6"/>
      <c r="C12" s="14">
        <v>526.71428571428578</v>
      </c>
      <c r="D12" s="14">
        <v>6</v>
      </c>
      <c r="F12" s="3">
        <f t="shared" si="0"/>
        <v>103.4285714285715</v>
      </c>
    </row>
    <row r="13" spans="1:14" ht="15" x14ac:dyDescent="0.25">
      <c r="A13" s="18">
        <v>168</v>
      </c>
      <c r="B13" s="6"/>
      <c r="C13" s="14">
        <v>630.142857142857</v>
      </c>
      <c r="D13" s="14">
        <v>2</v>
      </c>
      <c r="F13" s="3">
        <f t="shared" si="0"/>
        <v>103.42857142857122</v>
      </c>
    </row>
    <row r="14" spans="1:14" ht="15" x14ac:dyDescent="0.25">
      <c r="A14" s="18">
        <v>170</v>
      </c>
      <c r="B14" s="6"/>
      <c r="C14" s="14">
        <v>733.57142857142856</v>
      </c>
      <c r="D14" s="14">
        <v>0</v>
      </c>
      <c r="F14" s="3">
        <f t="shared" si="0"/>
        <v>103.42857142857156</v>
      </c>
    </row>
    <row r="15" spans="1:14" ht="15.75" thickBot="1" x14ac:dyDescent="0.3">
      <c r="A15" s="18">
        <v>179</v>
      </c>
      <c r="B15" s="6"/>
      <c r="C15" s="15" t="s">
        <v>1</v>
      </c>
      <c r="D15" s="15">
        <v>1</v>
      </c>
    </row>
    <row r="16" spans="1:14" x14ac:dyDescent="0.2">
      <c r="A16" s="18">
        <v>179</v>
      </c>
      <c r="B16" s="6"/>
    </row>
    <row r="17" spans="1:5" x14ac:dyDescent="0.2">
      <c r="A17" s="18">
        <v>204</v>
      </c>
      <c r="B17" s="6"/>
    </row>
    <row r="18" spans="1:5" x14ac:dyDescent="0.2">
      <c r="A18" s="18">
        <v>212</v>
      </c>
      <c r="B18" s="6"/>
    </row>
    <row r="19" spans="1:5" x14ac:dyDescent="0.2">
      <c r="A19" s="18">
        <v>213</v>
      </c>
      <c r="B19" s="6"/>
    </row>
    <row r="20" spans="1:5" x14ac:dyDescent="0.2">
      <c r="A20" s="4">
        <v>218</v>
      </c>
      <c r="B20" s="6"/>
    </row>
    <row r="21" spans="1:5" x14ac:dyDescent="0.2">
      <c r="A21" s="4">
        <v>223</v>
      </c>
      <c r="B21" s="6"/>
    </row>
    <row r="22" spans="1:5" x14ac:dyDescent="0.2">
      <c r="A22" s="4">
        <v>227</v>
      </c>
      <c r="B22" s="6"/>
    </row>
    <row r="23" spans="1:5" x14ac:dyDescent="0.2">
      <c r="A23" s="4">
        <v>230</v>
      </c>
      <c r="B23" s="6"/>
    </row>
    <row r="24" spans="1:5" x14ac:dyDescent="0.2">
      <c r="A24" s="4">
        <v>239</v>
      </c>
      <c r="B24" s="6"/>
    </row>
    <row r="25" spans="1:5" x14ac:dyDescent="0.2">
      <c r="A25" s="4">
        <v>240</v>
      </c>
      <c r="B25" s="6"/>
    </row>
    <row r="26" spans="1:5" x14ac:dyDescent="0.2">
      <c r="A26" s="4">
        <v>242</v>
      </c>
      <c r="B26" s="6"/>
    </row>
    <row r="27" spans="1:5" x14ac:dyDescent="0.2">
      <c r="A27" s="4">
        <v>245</v>
      </c>
      <c r="B27" s="6"/>
    </row>
    <row r="28" spans="1:5" x14ac:dyDescent="0.2">
      <c r="A28" s="4">
        <v>246</v>
      </c>
      <c r="B28" s="6"/>
    </row>
    <row r="29" spans="1:5" x14ac:dyDescent="0.2">
      <c r="A29" s="4">
        <v>255</v>
      </c>
      <c r="B29" s="6"/>
    </row>
    <row r="30" spans="1:5" ht="13.5" thickBot="1" x14ac:dyDescent="0.25">
      <c r="A30" s="4">
        <v>269</v>
      </c>
      <c r="B30" s="6"/>
    </row>
    <row r="31" spans="1:5" ht="15" x14ac:dyDescent="0.25">
      <c r="A31" s="4">
        <v>275</v>
      </c>
      <c r="B31" s="6"/>
      <c r="C31" s="16" t="s">
        <v>0</v>
      </c>
      <c r="D31" s="16" t="s">
        <v>2</v>
      </c>
      <c r="E31" s="16" t="s">
        <v>20</v>
      </c>
    </row>
    <row r="32" spans="1:5" ht="15" x14ac:dyDescent="0.25">
      <c r="A32" s="4">
        <v>282</v>
      </c>
      <c r="B32" s="6"/>
      <c r="C32" s="20">
        <v>113</v>
      </c>
      <c r="D32" s="14">
        <v>0</v>
      </c>
      <c r="E32" s="21">
        <v>0</v>
      </c>
    </row>
    <row r="33" spans="1:5" ht="15" x14ac:dyDescent="0.25">
      <c r="A33" s="4">
        <v>283</v>
      </c>
      <c r="B33" s="6"/>
      <c r="C33" s="20">
        <v>216.42857142857099</v>
      </c>
      <c r="D33" s="14">
        <v>11</v>
      </c>
      <c r="E33" s="21">
        <v>0.22448979591836735</v>
      </c>
    </row>
    <row r="34" spans="1:5" ht="15" x14ac:dyDescent="0.25">
      <c r="A34" s="4">
        <v>294</v>
      </c>
      <c r="B34" s="6"/>
      <c r="C34" s="20">
        <v>319.85714285714289</v>
      </c>
      <c r="D34" s="14">
        <v>19</v>
      </c>
      <c r="E34" s="21">
        <v>0.61224489795918369</v>
      </c>
    </row>
    <row r="35" spans="1:5" ht="15" x14ac:dyDescent="0.25">
      <c r="A35" s="4">
        <v>296</v>
      </c>
      <c r="B35" s="6"/>
      <c r="C35" s="20">
        <v>423.28571428571428</v>
      </c>
      <c r="D35" s="14">
        <v>10</v>
      </c>
      <c r="E35" s="21">
        <v>0.81632653061224492</v>
      </c>
    </row>
    <row r="36" spans="1:5" ht="15" x14ac:dyDescent="0.25">
      <c r="A36" s="4">
        <v>298</v>
      </c>
      <c r="B36" s="6"/>
      <c r="C36" s="20">
        <v>526.71428571428578</v>
      </c>
      <c r="D36" s="14">
        <v>6</v>
      </c>
      <c r="E36" s="21">
        <v>0.93877551020408168</v>
      </c>
    </row>
    <row r="37" spans="1:5" ht="15" x14ac:dyDescent="0.25">
      <c r="A37" s="4">
        <v>316</v>
      </c>
      <c r="B37" s="6"/>
      <c r="C37" s="20">
        <v>630.142857142857</v>
      </c>
      <c r="D37" s="14">
        <v>2</v>
      </c>
      <c r="E37" s="21">
        <v>0.97959183673469385</v>
      </c>
    </row>
    <row r="38" spans="1:5" ht="15" x14ac:dyDescent="0.25">
      <c r="A38" s="4">
        <v>319</v>
      </c>
      <c r="B38" s="6"/>
      <c r="C38" s="20">
        <v>733.57142857142856</v>
      </c>
      <c r="D38" s="14">
        <v>0</v>
      </c>
      <c r="E38" s="21">
        <v>0.97959183673469385</v>
      </c>
    </row>
    <row r="39" spans="1:5" ht="15.75" thickBot="1" x14ac:dyDescent="0.3">
      <c r="A39" s="4">
        <v>323</v>
      </c>
      <c r="B39" s="6"/>
      <c r="C39" s="15" t="s">
        <v>1</v>
      </c>
      <c r="D39" s="15">
        <v>1</v>
      </c>
      <c r="E39" s="22">
        <v>1</v>
      </c>
    </row>
    <row r="40" spans="1:5" x14ac:dyDescent="0.2">
      <c r="A40" s="4">
        <v>334</v>
      </c>
      <c r="B40" s="6"/>
    </row>
    <row r="41" spans="1:5" x14ac:dyDescent="0.2">
      <c r="A41" s="4">
        <v>367</v>
      </c>
      <c r="B41" s="6"/>
    </row>
    <row r="42" spans="1:5" x14ac:dyDescent="0.2">
      <c r="A42" s="4">
        <v>369</v>
      </c>
      <c r="B42" s="6"/>
    </row>
    <row r="43" spans="1:5" x14ac:dyDescent="0.2">
      <c r="A43" s="4">
        <v>374</v>
      </c>
      <c r="B43" s="6"/>
    </row>
    <row r="44" spans="1:5" x14ac:dyDescent="0.2">
      <c r="A44" s="4">
        <v>395</v>
      </c>
      <c r="B44" s="6"/>
    </row>
    <row r="45" spans="1:5" x14ac:dyDescent="0.2">
      <c r="A45" s="4">
        <v>398</v>
      </c>
      <c r="B45" s="6"/>
    </row>
    <row r="46" spans="1:5" x14ac:dyDescent="0.2">
      <c r="A46" s="4">
        <v>407</v>
      </c>
      <c r="B46" s="6"/>
    </row>
    <row r="47" spans="1:5" x14ac:dyDescent="0.2">
      <c r="A47" s="4">
        <v>409</v>
      </c>
      <c r="B47" s="6"/>
    </row>
    <row r="48" spans="1:5" x14ac:dyDescent="0.2">
      <c r="A48" s="4">
        <v>412</v>
      </c>
      <c r="B48" s="6"/>
    </row>
    <row r="49" spans="1:6" x14ac:dyDescent="0.2">
      <c r="A49" s="4">
        <v>428</v>
      </c>
      <c r="B49" s="6"/>
    </row>
    <row r="50" spans="1:6" x14ac:dyDescent="0.2">
      <c r="A50" s="4">
        <v>433</v>
      </c>
      <c r="B50" s="6"/>
    </row>
    <row r="51" spans="1:6" x14ac:dyDescent="0.2">
      <c r="A51" s="4">
        <v>440</v>
      </c>
      <c r="B51" s="6"/>
    </row>
    <row r="52" spans="1:6" x14ac:dyDescent="0.2">
      <c r="A52" s="4">
        <v>477</v>
      </c>
      <c r="B52" s="6"/>
    </row>
    <row r="53" spans="1:6" ht="13.5" thickBot="1" x14ac:dyDescent="0.25">
      <c r="A53" s="4">
        <v>505</v>
      </c>
      <c r="B53" s="6"/>
    </row>
    <row r="54" spans="1:6" ht="15" x14ac:dyDescent="0.25">
      <c r="A54" s="4">
        <v>526</v>
      </c>
      <c r="B54" s="6"/>
      <c r="C54" s="23" t="s">
        <v>21</v>
      </c>
      <c r="E54" s="16" t="s">
        <v>21</v>
      </c>
      <c r="F54" s="16" t="s">
        <v>2</v>
      </c>
    </row>
    <row r="55" spans="1:6" ht="15" x14ac:dyDescent="0.25">
      <c r="A55" s="4">
        <v>594</v>
      </c>
      <c r="B55" s="6"/>
      <c r="C55" s="24">
        <v>150</v>
      </c>
      <c r="E55" s="20">
        <v>150</v>
      </c>
      <c r="F55" s="14">
        <v>3</v>
      </c>
    </row>
    <row r="56" spans="1:6" ht="15" x14ac:dyDescent="0.25">
      <c r="A56" s="4">
        <v>604</v>
      </c>
      <c r="B56" s="6"/>
      <c r="C56" s="24">
        <f>C55+100</f>
        <v>250</v>
      </c>
      <c r="E56" s="20">
        <v>250</v>
      </c>
      <c r="F56" s="14">
        <v>17</v>
      </c>
    </row>
    <row r="57" spans="1:6" ht="15" x14ac:dyDescent="0.25">
      <c r="A57" s="4">
        <v>837</v>
      </c>
      <c r="B57" s="6"/>
      <c r="C57" s="24">
        <f t="shared" ref="C57:C61" si="1">C56+100</f>
        <v>350</v>
      </c>
      <c r="E57" s="20">
        <v>350</v>
      </c>
      <c r="F57" s="14">
        <v>12</v>
      </c>
    </row>
    <row r="58" spans="1:6" ht="15" x14ac:dyDescent="0.25">
      <c r="C58" s="24">
        <f t="shared" si="1"/>
        <v>450</v>
      </c>
      <c r="E58" s="20">
        <v>450</v>
      </c>
      <c r="F58" s="14">
        <v>11</v>
      </c>
    </row>
    <row r="59" spans="1:6" ht="15" x14ac:dyDescent="0.25">
      <c r="C59" s="24">
        <f t="shared" si="1"/>
        <v>550</v>
      </c>
      <c r="E59" s="20">
        <v>550</v>
      </c>
      <c r="F59" s="14">
        <v>3</v>
      </c>
    </row>
    <row r="60" spans="1:6" ht="15" x14ac:dyDescent="0.25">
      <c r="C60" s="24">
        <f t="shared" si="1"/>
        <v>650</v>
      </c>
      <c r="E60" s="20">
        <v>650</v>
      </c>
      <c r="F60" s="14">
        <v>2</v>
      </c>
    </row>
    <row r="61" spans="1:6" ht="15" x14ac:dyDescent="0.25">
      <c r="C61" s="24">
        <f t="shared" si="1"/>
        <v>750</v>
      </c>
      <c r="E61" s="20">
        <v>750</v>
      </c>
      <c r="F61" s="14">
        <v>0</v>
      </c>
    </row>
    <row r="62" spans="1:6" ht="15.75" thickBot="1" x14ac:dyDescent="0.3">
      <c r="C62"/>
      <c r="E62" s="15" t="s">
        <v>1</v>
      </c>
      <c r="F62" s="15">
        <v>1</v>
      </c>
    </row>
  </sheetData>
  <sortState ref="E55:E61">
    <sortCondition ref="E55"/>
  </sortState>
  <hyperlinks>
    <hyperlink ref="A1:F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19" workbookViewId="0">
      <selection activeCell="H2" sqref="H2"/>
    </sheetView>
  </sheetViews>
  <sheetFormatPr defaultRowHeight="12.75" x14ac:dyDescent="0.2"/>
  <cols>
    <col min="1" max="1" width="29.85546875" style="1" customWidth="1"/>
    <col min="2" max="2" width="11.7109375" style="1" customWidth="1"/>
    <col min="3" max="3" width="3.5703125" style="1" customWidth="1"/>
    <col min="4" max="4" width="4.140625" style="1" customWidth="1"/>
    <col min="5" max="5" width="11.42578125" style="1" bestFit="1" customWidth="1"/>
    <col min="6" max="6" width="11.7109375" style="1" bestFit="1" customWidth="1"/>
    <col min="7" max="7" width="8" style="1" bestFit="1" customWidth="1"/>
    <col min="8" max="8" width="15.28515625" style="1" customWidth="1"/>
    <col min="9" max="268" width="9.140625" style="1"/>
    <col min="269" max="269" width="10" style="1" customWidth="1"/>
    <col min="270" max="349" width="9.140625" style="1"/>
    <col min="350" max="350" width="8.5703125" style="1" customWidth="1"/>
    <col min="351" max="16384" width="9.140625" style="1"/>
  </cols>
  <sheetData>
    <row r="1" spans="1:13" ht="26.25" x14ac:dyDescent="0.2">
      <c r="A1" s="9" t="s">
        <v>6</v>
      </c>
      <c r="B1" s="9"/>
      <c r="C1" s="9"/>
      <c r="D1" s="9"/>
      <c r="E1" s="9"/>
      <c r="F1" s="9"/>
      <c r="G1" s="9"/>
      <c r="H1" s="9"/>
    </row>
    <row r="2" spans="1:13" ht="15.75" x14ac:dyDescent="0.25">
      <c r="A2" s="10" t="s">
        <v>7</v>
      </c>
      <c r="B2" s="11"/>
      <c r="C2" s="11"/>
      <c r="D2" s="11"/>
      <c r="E2" s="11"/>
      <c r="F2" s="11"/>
      <c r="G2" s="11"/>
      <c r="H2" s="34" t="s">
        <v>30</v>
      </c>
    </row>
    <row r="3" spans="1:13" ht="18.75" x14ac:dyDescent="0.2">
      <c r="A3" s="12" t="s">
        <v>8</v>
      </c>
      <c r="B3" s="12"/>
      <c r="C3" s="12"/>
      <c r="D3" s="12"/>
      <c r="E3" s="12"/>
      <c r="F3" s="12"/>
      <c r="G3" s="12"/>
      <c r="H3" s="12"/>
    </row>
    <row r="4" spans="1:13" x14ac:dyDescent="0.2">
      <c r="A4" s="32"/>
      <c r="B4" s="32"/>
      <c r="C4" s="32"/>
      <c r="D4" s="32"/>
      <c r="E4" s="32"/>
      <c r="F4" s="32"/>
      <c r="G4" s="32"/>
      <c r="H4" s="32"/>
    </row>
    <row r="5" spans="1:13" ht="30" x14ac:dyDescent="0.25">
      <c r="A5" s="27" t="s">
        <v>12</v>
      </c>
      <c r="B5" s="28" t="s">
        <v>11</v>
      </c>
      <c r="C5" s="30"/>
      <c r="D5" s="28" t="s">
        <v>26</v>
      </c>
      <c r="E5" s="25" t="s">
        <v>28</v>
      </c>
      <c r="F5" s="25" t="s">
        <v>27</v>
      </c>
      <c r="G5" s="25" t="s">
        <v>2</v>
      </c>
      <c r="H5" s="25" t="s">
        <v>29</v>
      </c>
    </row>
    <row r="6" spans="1:13" ht="15" x14ac:dyDescent="0.25">
      <c r="A6" s="29" t="s">
        <v>13</v>
      </c>
      <c r="B6" s="29">
        <f>COUNT(Исходные_данные)</f>
        <v>50</v>
      </c>
      <c r="C6" s="30"/>
      <c r="D6" s="29">
        <v>1</v>
      </c>
      <c r="E6" s="26">
        <f>B12</f>
        <v>158</v>
      </c>
      <c r="F6" s="26" t="str">
        <f>"&lt;"&amp;E6&amp;"]"</f>
        <v>&lt;158]</v>
      </c>
      <c r="G6" s="26">
        <f t="array" ref="G6:G13">FREQUENCY(Исходные_данные,E6:E12)</f>
        <v>5</v>
      </c>
      <c r="H6" s="31">
        <f>SUM($G$6:G6)/$B$6</f>
        <v>0.1</v>
      </c>
    </row>
    <row r="7" spans="1:13" ht="15" x14ac:dyDescent="0.25">
      <c r="A7" s="29" t="s">
        <v>9</v>
      </c>
      <c r="B7" s="29">
        <f>MIN(Исходные_данные)</f>
        <v>113</v>
      </c>
      <c r="C7" s="30"/>
      <c r="D7" s="29">
        <v>2</v>
      </c>
      <c r="E7" s="26">
        <f>E6+$B$11</f>
        <v>248</v>
      </c>
      <c r="F7" s="26" t="str">
        <f>"("&amp;E6&amp;"-"&amp;E7&amp;"]"</f>
        <v>(158-248]</v>
      </c>
      <c r="G7" s="26">
        <v>16</v>
      </c>
      <c r="H7" s="31">
        <f>SUM($G$6:G7)/$B$6</f>
        <v>0.42</v>
      </c>
      <c r="M7" s="2"/>
    </row>
    <row r="8" spans="1:13" ht="15" x14ac:dyDescent="0.25">
      <c r="A8" s="29" t="s">
        <v>10</v>
      </c>
      <c r="B8" s="29">
        <f>MAX(Исходные_данные)</f>
        <v>837</v>
      </c>
      <c r="C8" s="30"/>
      <c r="D8" s="29">
        <v>3</v>
      </c>
      <c r="E8" s="26">
        <f t="shared" ref="E8:E12" si="0">E7+$B$11</f>
        <v>338</v>
      </c>
      <c r="F8" s="26" t="str">
        <f t="shared" ref="F8:F12" si="1">"("&amp;E7&amp;"-"&amp;E8&amp;"]"</f>
        <v>(248-338]</v>
      </c>
      <c r="G8" s="26">
        <v>12</v>
      </c>
      <c r="H8" s="31">
        <f>SUM($G$6:G8)/$B$6</f>
        <v>0.66</v>
      </c>
    </row>
    <row r="9" spans="1:13" ht="15" x14ac:dyDescent="0.25">
      <c r="A9" s="29" t="s">
        <v>22</v>
      </c>
      <c r="B9" s="29">
        <f>INT(SQRT(B6))+1</f>
        <v>8</v>
      </c>
      <c r="C9" s="30"/>
      <c r="D9" s="29">
        <v>4</v>
      </c>
      <c r="E9" s="26">
        <f t="shared" si="0"/>
        <v>428</v>
      </c>
      <c r="F9" s="26" t="str">
        <f t="shared" si="1"/>
        <v>(338-428]</v>
      </c>
      <c r="G9" s="26">
        <v>9</v>
      </c>
      <c r="H9" s="31">
        <f>SUM($G$6:G9)/$B$6</f>
        <v>0.84</v>
      </c>
    </row>
    <row r="10" spans="1:13" ht="15" x14ac:dyDescent="0.25">
      <c r="A10" s="29" t="s">
        <v>24</v>
      </c>
      <c r="B10" s="29">
        <f>(B8-B7)/B9</f>
        <v>90.5</v>
      </c>
      <c r="C10" s="30"/>
      <c r="D10" s="29">
        <v>5</v>
      </c>
      <c r="E10" s="26">
        <f t="shared" si="0"/>
        <v>518</v>
      </c>
      <c r="F10" s="26" t="str">
        <f t="shared" si="1"/>
        <v>(428-518]</v>
      </c>
      <c r="G10" s="26">
        <v>4</v>
      </c>
      <c r="H10" s="31">
        <f>SUM($G$6:G10)/$B$6</f>
        <v>0.92</v>
      </c>
    </row>
    <row r="11" spans="1:13" ht="15" x14ac:dyDescent="0.25">
      <c r="A11" s="29" t="s">
        <v>25</v>
      </c>
      <c r="B11" s="29">
        <f>MROUND(B10,10^INT(LOG10(ABS(B10))))</f>
        <v>90</v>
      </c>
      <c r="C11" s="30"/>
      <c r="D11" s="29">
        <v>6</v>
      </c>
      <c r="E11" s="26">
        <f t="shared" si="0"/>
        <v>608</v>
      </c>
      <c r="F11" s="26" t="str">
        <f t="shared" si="1"/>
        <v>(518-608]</v>
      </c>
      <c r="G11" s="26">
        <v>3</v>
      </c>
      <c r="H11" s="31">
        <f>SUM($G$6:G11)/$B$6</f>
        <v>0.98</v>
      </c>
    </row>
    <row r="12" spans="1:13" ht="15" x14ac:dyDescent="0.25">
      <c r="A12" s="29" t="s">
        <v>23</v>
      </c>
      <c r="B12" s="29">
        <f>B7+B11/2</f>
        <v>158</v>
      </c>
      <c r="C12" s="30"/>
      <c r="D12" s="29">
        <v>7</v>
      </c>
      <c r="E12" s="26">
        <f t="shared" si="0"/>
        <v>698</v>
      </c>
      <c r="F12" s="26" t="str">
        <f t="shared" si="1"/>
        <v>(608-698]</v>
      </c>
      <c r="G12" s="26">
        <v>0</v>
      </c>
      <c r="H12" s="31">
        <f>SUM($G$6:G12)/$B$6</f>
        <v>0.98</v>
      </c>
    </row>
    <row r="13" spans="1:13" ht="15" x14ac:dyDescent="0.25">
      <c r="A13" s="30"/>
      <c r="B13" s="30"/>
      <c r="C13" s="30"/>
      <c r="D13" s="29">
        <v>8</v>
      </c>
      <c r="E13" s="26"/>
      <c r="F13" s="26" t="str">
        <f>"&gt;"&amp;E12</f>
        <v>&gt;698</v>
      </c>
      <c r="G13" s="26">
        <v>1</v>
      </c>
      <c r="H13" s="31">
        <f>SUM($G$6:G13)/$B$6</f>
        <v>1</v>
      </c>
    </row>
    <row r="14" spans="1:13" x14ac:dyDescent="0.2">
      <c r="A14" s="6"/>
    </row>
    <row r="15" spans="1:13" x14ac:dyDescent="0.2">
      <c r="A15" s="6"/>
    </row>
    <row r="16" spans="1:13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</sheetData>
  <hyperlinks>
    <hyperlink ref="A1:F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3" t="s">
        <v>3</v>
      </c>
      <c r="B1" s="33"/>
      <c r="C1" s="33"/>
      <c r="D1" s="33"/>
      <c r="E1" s="33"/>
      <c r="F1" s="33"/>
      <c r="G1" s="33"/>
    </row>
    <row r="2" spans="1:7" ht="107.25" customHeight="1" x14ac:dyDescent="0.25">
      <c r="A2" s="8" t="s">
        <v>4</v>
      </c>
    </row>
    <row r="3" spans="1:7" ht="105" customHeight="1" x14ac:dyDescent="0.25">
      <c r="A3" s="8" t="s">
        <v>5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3" t="s">
        <v>3</v>
      </c>
      <c r="B1" s="33"/>
      <c r="C1" s="33"/>
      <c r="D1" s="33"/>
      <c r="E1" s="33"/>
      <c r="F1" s="33"/>
      <c r="G1" s="33"/>
    </row>
    <row r="2" spans="1:7" ht="107.25" customHeight="1" x14ac:dyDescent="0.25">
      <c r="A2" s="8" t="s">
        <v>4</v>
      </c>
    </row>
    <row r="3" spans="1:7" ht="105" customHeight="1" x14ac:dyDescent="0.25">
      <c r="A3" s="8" t="s">
        <v>5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Гистограмма AT</vt:lpstr>
      <vt:lpstr>Гистограмма</vt:lpstr>
      <vt:lpstr>EXCEL2.RU</vt:lpstr>
      <vt:lpstr>Исходные_данные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2024-12-30T14:37:18Z</dcterms:modified>
</cp:coreProperties>
</file>