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5" windowWidth="18975" windowHeight="11955" tabRatio="912" firstSheet="2" activeTab="2"/>
  </bookViews>
  <sheets>
    <sheet name="Задачи 1-6" sheetId="1" r:id="rId1"/>
    <sheet name="Задача 7" sheetId="16" r:id="rId2"/>
    <sheet name="Задача 7.1" sheetId="19" r:id="rId3"/>
    <sheet name="Задача 8" sheetId="17" r:id="rId4"/>
    <sheet name="Задача 9" sheetId="18" r:id="rId5"/>
    <sheet name="EXCEL2.RU" sheetId="14" r:id="rId6"/>
    <sheet name="EXCEL2.RU (2)" sheetId="15" state="veryHidden" r:id="rId7"/>
  </sheets>
  <definedNames>
    <definedName name="_xlnm._FilterDatabase" localSheetId="1" hidden="1">'Задача 7'!$A$9:$D$24</definedName>
    <definedName name="_xlnm._FilterDatabase" localSheetId="2" hidden="1">'Задача 7.1'!$A$9:$D$24</definedName>
    <definedName name="_xlnm._FilterDatabase" localSheetId="3" hidden="1">'Задача 8'!$A$10:$D$25</definedName>
    <definedName name="_xlnm._FilterDatabase" localSheetId="4" hidden="1">'Задача 9'!$A$7:$A$11</definedName>
    <definedName name="_xlnm._FilterDatabase" localSheetId="0" hidden="1">'Задачи 1-6'!$A$11:$C$87</definedName>
    <definedName name="anscount" hidden="1">2</definedName>
    <definedName name="limcount" hidden="1">2</definedName>
    <definedName name="sencount" hidden="1">4</definedName>
    <definedName name="_xlnm.Criteria" localSheetId="1">'Задача 7'!$A$6:$C$7</definedName>
    <definedName name="_xlnm.Criteria" localSheetId="2">'Задача 7.1'!$C$6:$C$7</definedName>
    <definedName name="_xlnm.Criteria" localSheetId="3">'Задача 8'!$B$7:$B$8</definedName>
    <definedName name="_xlnm.Criteria" localSheetId="4">'Задача 9'!$A$7:$A$8</definedName>
    <definedName name="_xlnm.Criteria" localSheetId="0">'Задачи 1-6'!$H$5:$H$6</definedName>
  </definedNames>
  <calcPr calcId="145621"/>
</workbook>
</file>

<file path=xl/calcChain.xml><?xml version="1.0" encoding="utf-8"?>
<calcChain xmlns="http://schemas.openxmlformats.org/spreadsheetml/2006/main">
  <c r="C7" i="19" l="1"/>
  <c r="F16" i="18" l="1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15" i="18"/>
  <c r="C8" i="18"/>
  <c r="F12" i="17" l="1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11" i="17"/>
  <c r="B7" i="17"/>
  <c r="B8" i="17"/>
  <c r="B7" i="16" l="1"/>
  <c r="A7" i="16"/>
  <c r="F7" i="16"/>
  <c r="C7" i="16" s="1"/>
  <c r="J6" i="1" l="1"/>
  <c r="E14" i="1" l="1"/>
  <c r="F10" i="1"/>
  <c r="E9" i="1"/>
  <c r="A6" i="1"/>
  <c r="F6" i="1"/>
  <c r="E6" i="1"/>
  <c r="C7" i="1"/>
  <c r="B6" i="1"/>
  <c r="K6" i="1"/>
  <c r="I6" i="1"/>
  <c r="H6" i="1" l="1"/>
  <c r="C6" i="1"/>
  <c r="F14" i="1" l="1"/>
</calcChain>
</file>

<file path=xl/sharedStrings.xml><?xml version="1.0" encoding="utf-8"?>
<sst xmlns="http://schemas.openxmlformats.org/spreadsheetml/2006/main" count="256" uniqueCount="73">
  <si>
    <t>Товар</t>
  </si>
  <si>
    <t>Количество</t>
  </si>
  <si>
    <t>Цена</t>
  </si>
  <si>
    <t>Гвозди</t>
  </si>
  <si>
    <t>Обои</t>
  </si>
  <si>
    <t>Доска 2000х150х20</t>
  </si>
  <si>
    <t>Клей</t>
  </si>
  <si>
    <t>Цемент</t>
  </si>
  <si>
    <t>Замазка</t>
  </si>
  <si>
    <t>Шурупы</t>
  </si>
  <si>
    <t>Плитка</t>
  </si>
  <si>
    <t>гвозди</t>
  </si>
  <si>
    <t>Учет регистра</t>
  </si>
  <si>
    <t>Гвозди 10 мм</t>
  </si>
  <si>
    <t>гвозди 20 мм</t>
  </si>
  <si>
    <t>Гвозди 50 мм</t>
  </si>
  <si>
    <t>Обои светлые</t>
  </si>
  <si>
    <t>Шурупы 10 мм</t>
  </si>
  <si>
    <t>Количество от ___ до</t>
  </si>
  <si>
    <t>Цены &gt; Средней цены</t>
  </si>
  <si>
    <t>Неповторяющиеся значения</t>
  </si>
  <si>
    <t>Цены &gt; 3-й наибольшей цены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</si>
  <si>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</si>
  <si>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</si>
  <si>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</si>
  <si>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</si>
  <si>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</si>
  <si>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Расширенный фильтр в MS EXCEL</t>
  </si>
  <si>
    <t>Тип товара</t>
  </si>
  <si>
    <t>Доска</t>
  </si>
  <si>
    <t>20 мм</t>
  </si>
  <si>
    <t>2000х150х20 мм</t>
  </si>
  <si>
    <t>30 мм</t>
  </si>
  <si>
    <t>40 мм</t>
  </si>
  <si>
    <t>50 мм</t>
  </si>
  <si>
    <t>1000х150х20 мм</t>
  </si>
  <si>
    <t>Средняя цена</t>
  </si>
  <si>
    <t>Цена &lt; Средней цены</t>
  </si>
  <si>
    <t>Задачи 1-6</t>
  </si>
  <si>
    <t>Задача 7</t>
  </si>
  <si>
    <t>Гвозди 1 дюйм</t>
  </si>
  <si>
    <t>Гвозди 2 дюйм</t>
  </si>
  <si>
    <t>Гвозди нержавеющие</t>
  </si>
  <si>
    <t>Гвозди хромированные</t>
  </si>
  <si>
    <t>Гвозди 3 дюйм</t>
  </si>
  <si>
    <t>Шаблон Товара</t>
  </si>
  <si>
    <t>Задача 8 - Является ли символ числом?</t>
  </si>
  <si>
    <t>Выбрать все строки у которых после слова Гвозди идет число</t>
  </si>
  <si>
    <t>Так работает формула</t>
  </si>
  <si>
    <t>Задача 9 - Множество критериев к 1 столбцу</t>
  </si>
  <si>
    <t>Выбрать все строки, в которых НЕ СОДЕРЖАТСЯ заданные Товары</t>
  </si>
  <si>
    <t>Товары, которые НЕ должны быть включены в таблицу</t>
  </si>
  <si>
    <t>Формула</t>
  </si>
  <si>
    <t>Авто</t>
  </si>
  <si>
    <t>Автомобиль1</t>
  </si>
  <si>
    <t>Автомобиль2</t>
  </si>
  <si>
    <t>Автомобиль3</t>
  </si>
  <si>
    <t>Автомобиль4</t>
  </si>
  <si>
    <t>Автомобиль5</t>
  </si>
  <si>
    <t>Автомобиль6</t>
  </si>
  <si>
    <t>Автомобиль7</t>
  </si>
  <si>
    <t>Автомобиль8</t>
  </si>
  <si>
    <t>Автомобиль9</t>
  </si>
  <si>
    <t>Автомобиль10</t>
  </si>
  <si>
    <t>Автомобиль11</t>
  </si>
  <si>
    <t>Автомобиль12</t>
  </si>
  <si>
    <t>Автомобиль13</t>
  </si>
  <si>
    <t>Автомобиль14</t>
  </si>
  <si>
    <t>Автомобиль15</t>
  </si>
  <si>
    <t>Год выпуска</t>
  </si>
  <si>
    <t>Год покупки</t>
  </si>
  <si>
    <t>Год выпуска совпадает с Годом покупки</t>
  </si>
  <si>
    <t>Задача 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</si>
</sst>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"/>
    <numFmt numFmtId="165" formatCode="_(&quot;$&quot;* #,##0.00_);_(&quot;$&quot;* \(#,##0.00\);_(&quot;$&quot;* &quot;-&quot;??_);_(@_)"/>
    <numFmt numFmtId="166" formatCode="#,##0.00\ &quot;₽&quot;"/>
    <numFmt numFmtId="167" formatCode="#,##0.00\ [$₽-419]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theme="8"/>
      </patternFill>
    </fill>
    <fill>
      <patternFill patternType="solid">
        <fgColor theme="0" tint="-0.499984740745262"/>
        <bgColor theme="8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2" borderId="1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164" fontId="1" fillId="2" borderId="2" xfId="0" applyNumberFormat="1" applyFont="1" applyFill="1" applyBorder="1" applyAlignment="1">
      <alignment vertical="top"/>
    </xf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ill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2" fillId="0" borderId="0" xfId="1"/>
    <xf numFmtId="0" fontId="6" fillId="0" borderId="0" xfId="0" applyFont="1" applyAlignment="1"/>
    <xf numFmtId="0" fontId="7" fillId="0" borderId="0" xfId="0" applyFont="1" applyFill="1" applyBorder="1" applyAlignment="1"/>
    <xf numFmtId="0" fontId="0" fillId="0" borderId="0" xfId="0" applyFont="1"/>
    <xf numFmtId="0" fontId="9" fillId="4" borderId="0" xfId="1" applyFont="1" applyFill="1" applyAlignment="1">
      <alignment vertical="center" wrapText="1"/>
    </xf>
    <xf numFmtId="0" fontId="8" fillId="3" borderId="0" xfId="7" applyFont="1" applyFill="1" applyAlignment="1" applyProtection="1">
      <alignment vertical="center"/>
    </xf>
    <xf numFmtId="0" fontId="5" fillId="5" borderId="0" xfId="4" applyFill="1" applyAlignment="1" applyProtection="1"/>
    <xf numFmtId="0" fontId="12" fillId="5" borderId="0" xfId="0" applyFont="1" applyFill="1" applyAlignment="1"/>
    <xf numFmtId="0" fontId="13" fillId="5" borderId="0" xfId="0" applyFont="1" applyFill="1" applyAlignment="1">
      <alignment vertical="center"/>
    </xf>
    <xf numFmtId="0" fontId="0" fillId="6" borderId="0" xfId="0" applyFill="1"/>
    <xf numFmtId="0" fontId="1" fillId="7" borderId="3" xfId="0" applyFont="1" applyFill="1" applyBorder="1" applyAlignment="1">
      <alignment vertical="top"/>
    </xf>
    <xf numFmtId="0" fontId="0" fillId="0" borderId="3" xfId="0" applyFill="1" applyBorder="1"/>
    <xf numFmtId="167" fontId="0" fillId="0" borderId="3" xfId="0" applyNumberFormat="1" applyFont="1" applyFill="1" applyBorder="1"/>
    <xf numFmtId="166" fontId="0" fillId="0" borderId="0" xfId="0" applyNumberFormat="1" applyFont="1" applyFill="1"/>
    <xf numFmtId="0" fontId="14" fillId="6" borderId="0" xfId="0" applyFont="1" applyFill="1"/>
    <xf numFmtId="0" fontId="1" fillId="8" borderId="3" xfId="0" applyFont="1" applyFill="1" applyBorder="1" applyAlignment="1">
      <alignment vertical="top"/>
    </xf>
    <xf numFmtId="0" fontId="0" fillId="9" borderId="3" xfId="0" applyFont="1" applyFill="1" applyBorder="1"/>
    <xf numFmtId="0" fontId="15" fillId="0" borderId="0" xfId="0" applyFont="1"/>
    <xf numFmtId="0" fontId="14" fillId="0" borderId="0" xfId="0" applyFont="1"/>
    <xf numFmtId="0" fontId="16" fillId="7" borderId="3" xfId="0" applyFont="1" applyFill="1" applyBorder="1" applyAlignment="1">
      <alignment vertical="top" wrapText="1"/>
    </xf>
    <xf numFmtId="0" fontId="1" fillId="7" borderId="3" xfId="0" applyFont="1" applyFill="1" applyBorder="1" applyAlignment="1">
      <alignment vertical="top" wrapText="1"/>
    </xf>
    <xf numFmtId="0" fontId="0" fillId="0" borderId="3" xfId="0" applyBorder="1"/>
    <xf numFmtId="0" fontId="8" fillId="3" borderId="0" xfId="4" applyFont="1" applyFill="1" applyAlignment="1" applyProtection="1">
      <alignment horizontal="center"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medium">
          <color rgb="FF000000"/>
        </bottom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general" vertical="top" textRotation="0" wrapText="0" relativeIndent="0" justifyLastLine="0" shrinkToFit="0" readingOrder="0"/>
    </dxf>
    <dxf>
      <fill>
        <patternFill>
          <bgColor theme="9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\ &quot;₽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general" vertical="top" textRotation="0" wrapText="0" relativeIndent="0" justifyLastLine="0" shrinkToFit="0" readingOrder="0"/>
    </dxf>
    <dxf>
      <fill>
        <patternFill>
          <bgColor theme="9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\ &quot;₽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general" vertical="top" textRotation="0" wrapText="0" relativeIndent="0" justifyLastLine="0" shrinkToFit="0" readingOrder="0"/>
    </dxf>
    <dxf>
      <fill>
        <patternFill>
          <bgColor theme="9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\ &quot;₽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general" vertical="top" textRotation="0" wrapText="0" relativeIndent="0" justifyLastLine="0" shrinkToFit="0" readingOrder="0"/>
    </dxf>
    <dxf>
      <fill>
        <patternFill>
          <bgColor theme="9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&quot;р.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medium">
          <color theme="1"/>
        </top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general" vertical="top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ИсходнаяТаблица" displayName="ИсходнаяТаблица" ref="A11:C87" totalsRowShown="0" headerRowDxfId="41" dataDxfId="39" headerRowBorderDxfId="40" tableBorderDxfId="38">
  <tableColumns count="3">
    <tableColumn id="2" name="Товар" dataDxfId="37"/>
    <tableColumn id="3" name="Количество" dataDxfId="36"/>
    <tableColumn id="4" name="Цена" dataDxfId="3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ИсходнаяТаблица2" displayName="ИсходнаяТаблица2" ref="A9:D24" totalsRowShown="0" headerRowDxfId="33" dataDxfId="31" headerRowBorderDxfId="32" tableBorderDxfId="30">
  <tableColumns count="4">
    <tableColumn id="2" name="Товар" dataDxfId="29"/>
    <tableColumn id="1" name="Тип товара" dataDxfId="28"/>
    <tableColumn id="3" name="Количество" dataDxfId="27"/>
    <tableColumn id="4" name="Цена" dataDxfId="26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ИсходнаяТаблица26" displayName="ИсходнаяТаблица26" ref="A9:C24" totalsRowShown="0" headerRowDxfId="6" dataDxfId="5" headerRowBorderDxfId="3" tableBorderDxfId="4">
  <autoFilter ref="A9:C24"/>
  <tableColumns count="3">
    <tableColumn id="2" name="Авто" dataDxfId="2"/>
    <tableColumn id="1" name="Год выпуска" dataDxfId="1"/>
    <tableColumn id="3" name="Год покупки" dataDxfId="0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2" name="ИсходнаяТаблица23" displayName="ИсходнаяТаблица23" ref="A10:D25" totalsRowShown="0" headerRowDxfId="24" dataDxfId="22" headerRowBorderDxfId="23" tableBorderDxfId="21">
  <tableColumns count="4">
    <tableColumn id="2" name="Товар" dataDxfId="20"/>
    <tableColumn id="1" name="Тип товара" dataDxfId="19"/>
    <tableColumn id="3" name="Количество" dataDxfId="18"/>
    <tableColumn id="4" name="Цена" dataDxfId="17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4" name="ИсходнаяТаблица235" displayName="ИсходнаяТаблица235" ref="A14:D29" totalsRowShown="0" headerRowDxfId="15" dataDxfId="13" headerRowBorderDxfId="14" tableBorderDxfId="12">
  <tableColumns count="4">
    <tableColumn id="2" name="Товар" dataDxfId="11"/>
    <tableColumn id="1" name="Тип товара" dataDxfId="10"/>
    <tableColumn id="3" name="Количество" dataDxfId="9"/>
    <tableColumn id="4" name="Цена" dataDxfId="8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http://excel2.ru/articles/rasshirennyy-filtr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hyperlink" Target="http://excel2.ru/articles/rasshirennyy-filtr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hyperlink" Target="http://excel2.ru/articles/rasshirennyy-filtr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hyperlink" Target="http://excel2.ru/articles/rasshirennyy-filtr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hyperlink" Target="http://excel2.ru/articles/rasshirennyy-filtr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87"/>
  <sheetViews>
    <sheetView workbookViewId="0">
      <selection activeCell="A27" sqref="A27"/>
    </sheetView>
  </sheetViews>
  <sheetFormatPr defaultRowHeight="15" x14ac:dyDescent="0.25"/>
  <cols>
    <col min="1" max="1" width="18.140625" bestFit="1" customWidth="1"/>
    <col min="2" max="2" width="13.7109375" customWidth="1"/>
    <col min="3" max="3" width="11.5703125" bestFit="1" customWidth="1"/>
    <col min="4" max="4" width="10.5703125" customWidth="1"/>
    <col min="5" max="5" width="8.140625" bestFit="1" customWidth="1"/>
    <col min="6" max="6" width="13" bestFit="1" customWidth="1"/>
    <col min="7" max="7" width="13" customWidth="1"/>
    <col min="8" max="8" width="27.7109375" bestFit="1" customWidth="1"/>
    <col min="9" max="9" width="14.85546875" customWidth="1"/>
    <col min="10" max="10" width="23.42578125" bestFit="1" customWidth="1"/>
    <col min="11" max="11" width="22.140625" bestFit="1" customWidth="1"/>
    <col min="270" max="271" width="10" customWidth="1"/>
    <col min="351" max="352" width="8.5703125" customWidth="1"/>
  </cols>
  <sheetData>
    <row r="1" spans="1:11" ht="26.25" x14ac:dyDescent="0.25">
      <c r="A1" s="15" t="s">
        <v>25</v>
      </c>
      <c r="B1" s="15"/>
      <c r="C1" s="15"/>
      <c r="D1" s="15"/>
      <c r="E1" s="15"/>
      <c r="F1" s="15"/>
      <c r="G1" s="15"/>
    </row>
    <row r="2" spans="1:11" ht="15.75" x14ac:dyDescent="0.25">
      <c r="A2" s="16" t="s">
        <v>26</v>
      </c>
      <c r="B2" s="17"/>
      <c r="C2" s="17"/>
      <c r="D2" s="17"/>
      <c r="E2" s="17"/>
      <c r="F2" s="17"/>
      <c r="G2" s="17"/>
    </row>
    <row r="3" spans="1:11" ht="18.75" x14ac:dyDescent="0.25">
      <c r="A3" s="18" t="s">
        <v>27</v>
      </c>
      <c r="B3" s="18"/>
      <c r="C3" s="18"/>
      <c r="D3" s="18"/>
      <c r="E3" s="18"/>
      <c r="F3" s="18"/>
      <c r="G3" s="18"/>
    </row>
    <row r="4" spans="1:11" ht="15.75" thickBot="1" x14ac:dyDescent="0.3">
      <c r="A4" s="24" t="s">
        <v>38</v>
      </c>
      <c r="B4" s="19"/>
      <c r="C4" s="19"/>
      <c r="D4" s="19"/>
      <c r="E4" s="19"/>
      <c r="F4" s="19"/>
      <c r="G4" s="19"/>
    </row>
    <row r="5" spans="1:11" ht="15.75" thickBot="1" x14ac:dyDescent="0.3">
      <c r="A5" s="1" t="s">
        <v>0</v>
      </c>
      <c r="B5" s="1" t="s">
        <v>0</v>
      </c>
      <c r="C5" s="1" t="s">
        <v>0</v>
      </c>
      <c r="E5" s="1" t="s">
        <v>0</v>
      </c>
      <c r="F5" s="1" t="s">
        <v>1</v>
      </c>
      <c r="H5" s="2" t="s">
        <v>20</v>
      </c>
      <c r="I5" s="2" t="s">
        <v>12</v>
      </c>
      <c r="J5" s="2" t="s">
        <v>21</v>
      </c>
      <c r="K5" s="2" t="s">
        <v>19</v>
      </c>
    </row>
    <row r="6" spans="1:11" ht="15.75" customHeight="1" x14ac:dyDescent="0.25">
      <c r="A6" t="str">
        <f>"*Гвозди "</f>
        <v xml:space="preserve">*Гвозди </v>
      </c>
      <c r="B6" t="str">
        <f>"=Гвозди"</f>
        <v>=Гвозди</v>
      </c>
      <c r="C6" t="str">
        <f>"=Гвозди"</f>
        <v>=Гвозди</v>
      </c>
      <c r="E6" t="str">
        <f>"=Гвозди"</f>
        <v>=Гвозди</v>
      </c>
      <c r="F6" t="str">
        <f>"&gt;40"</f>
        <v>&gt;40</v>
      </c>
      <c r="H6" t="b">
        <f>COUNTIF('Задачи 1-6'!$A$12:$A$87,A12)=1</f>
        <v>0</v>
      </c>
      <c r="I6" t="b">
        <f>EXACT("гвозди",A12)</f>
        <v>0</v>
      </c>
      <c r="J6" t="b">
        <f>C12&gt;LARGE(ИсходнаяТаблица[Цена],3)</f>
        <v>0</v>
      </c>
      <c r="K6" t="b">
        <f>C12&gt;AVERAGE(ИсходнаяТаблица[Цена])</f>
        <v>1</v>
      </c>
    </row>
    <row r="7" spans="1:11" ht="15.75" thickBot="1" x14ac:dyDescent="0.3">
      <c r="C7" t="str">
        <f>"=Обои"</f>
        <v>=Обои</v>
      </c>
    </row>
    <row r="8" spans="1:11" ht="15.75" thickBot="1" x14ac:dyDescent="0.3">
      <c r="E8" s="1" t="s">
        <v>0</v>
      </c>
      <c r="F8" s="1" t="s">
        <v>1</v>
      </c>
    </row>
    <row r="9" spans="1:11" x14ac:dyDescent="0.25">
      <c r="E9" t="str">
        <f>"=Гвозди"</f>
        <v>=Гвозди</v>
      </c>
    </row>
    <row r="10" spans="1:11" x14ac:dyDescent="0.25">
      <c r="F10" t="str">
        <f>"&gt;40"</f>
        <v>&gt;40</v>
      </c>
    </row>
    <row r="11" spans="1:11" ht="15.75" thickBot="1" x14ac:dyDescent="0.3">
      <c r="A11" s="3" t="s">
        <v>0</v>
      </c>
      <c r="B11" s="3" t="s">
        <v>1</v>
      </c>
      <c r="C11" s="4" t="s">
        <v>2</v>
      </c>
      <c r="G11" s="11"/>
      <c r="H11" s="12"/>
    </row>
    <row r="12" spans="1:11" ht="15" customHeight="1" thickBot="1" x14ac:dyDescent="0.3">
      <c r="A12" s="5" t="s">
        <v>5</v>
      </c>
      <c r="B12" s="5">
        <v>5</v>
      </c>
      <c r="C12" s="6">
        <v>150</v>
      </c>
      <c r="E12" s="13" t="s">
        <v>18</v>
      </c>
    </row>
    <row r="13" spans="1:11" ht="15.75" thickBot="1" x14ac:dyDescent="0.3">
      <c r="A13" s="7" t="s">
        <v>14</v>
      </c>
      <c r="B13" s="5">
        <v>445</v>
      </c>
      <c r="C13" s="6">
        <v>120</v>
      </c>
      <c r="E13" s="1" t="s">
        <v>1</v>
      </c>
      <c r="F13" s="1" t="s">
        <v>1</v>
      </c>
    </row>
    <row r="14" spans="1:11" ht="15" customHeight="1" x14ac:dyDescent="0.25">
      <c r="A14" s="7" t="s">
        <v>13</v>
      </c>
      <c r="B14" s="5">
        <v>30</v>
      </c>
      <c r="C14" s="6">
        <v>120</v>
      </c>
      <c r="E14" t="str">
        <f>"&gt;40"</f>
        <v>&gt;40</v>
      </c>
      <c r="F14" t="str">
        <f>"&lt;200"</f>
        <v>&lt;200</v>
      </c>
    </row>
    <row r="15" spans="1:11" ht="15" customHeight="1" x14ac:dyDescent="0.25">
      <c r="A15" s="7" t="s">
        <v>13</v>
      </c>
      <c r="B15" s="5">
        <v>10</v>
      </c>
      <c r="C15" s="6">
        <v>120</v>
      </c>
    </row>
    <row r="16" spans="1:11" ht="15" customHeight="1" x14ac:dyDescent="0.25">
      <c r="A16" s="7" t="s">
        <v>15</v>
      </c>
      <c r="B16" s="5">
        <v>15</v>
      </c>
      <c r="C16" s="6">
        <v>120</v>
      </c>
    </row>
    <row r="17" spans="1:3" ht="15" customHeight="1" x14ac:dyDescent="0.25">
      <c r="A17" s="7" t="s">
        <v>16</v>
      </c>
      <c r="B17" s="5">
        <v>10</v>
      </c>
      <c r="C17" s="6">
        <v>50</v>
      </c>
    </row>
    <row r="18" spans="1:3" ht="15" customHeight="1" x14ac:dyDescent="0.25">
      <c r="A18" s="7" t="s">
        <v>7</v>
      </c>
      <c r="B18" s="5">
        <v>200</v>
      </c>
      <c r="C18" s="6">
        <v>620</v>
      </c>
    </row>
    <row r="19" spans="1:3" ht="15" customHeight="1" x14ac:dyDescent="0.25">
      <c r="A19" s="7" t="s">
        <v>7</v>
      </c>
      <c r="B19" s="5">
        <v>10</v>
      </c>
      <c r="C19" s="6">
        <v>620</v>
      </c>
    </row>
    <row r="20" spans="1:3" ht="15" customHeight="1" x14ac:dyDescent="0.25">
      <c r="A20" s="5" t="s">
        <v>5</v>
      </c>
      <c r="B20" s="5">
        <v>10</v>
      </c>
      <c r="C20" s="6">
        <v>140</v>
      </c>
    </row>
    <row r="21" spans="1:3" ht="15" customHeight="1" x14ac:dyDescent="0.25">
      <c r="A21" s="5" t="s">
        <v>5</v>
      </c>
      <c r="B21" s="5">
        <v>10</v>
      </c>
      <c r="C21" s="6">
        <v>140</v>
      </c>
    </row>
    <row r="22" spans="1:3" ht="15" customHeight="1" x14ac:dyDescent="0.25">
      <c r="A22" s="5" t="s">
        <v>10</v>
      </c>
      <c r="B22" s="5">
        <v>100</v>
      </c>
      <c r="C22" s="6">
        <v>125</v>
      </c>
    </row>
    <row r="23" spans="1:3" ht="15" customHeight="1" x14ac:dyDescent="0.25">
      <c r="A23" s="7" t="s">
        <v>3</v>
      </c>
      <c r="B23" s="5">
        <v>20</v>
      </c>
      <c r="C23" s="6">
        <v>110</v>
      </c>
    </row>
    <row r="24" spans="1:3" ht="15" customHeight="1" x14ac:dyDescent="0.25">
      <c r="A24" s="5" t="s">
        <v>11</v>
      </c>
      <c r="B24" s="5">
        <v>200</v>
      </c>
      <c r="C24" s="6">
        <v>110</v>
      </c>
    </row>
    <row r="25" spans="1:3" ht="15" customHeight="1" x14ac:dyDescent="0.25">
      <c r="A25" s="7" t="s">
        <v>17</v>
      </c>
      <c r="B25" s="5">
        <v>300</v>
      </c>
      <c r="C25" s="6">
        <v>85</v>
      </c>
    </row>
    <row r="26" spans="1:3" ht="15" customHeight="1" x14ac:dyDescent="0.25">
      <c r="A26" s="5" t="s">
        <v>9</v>
      </c>
      <c r="B26" s="5">
        <v>50</v>
      </c>
      <c r="C26" s="6">
        <v>85</v>
      </c>
    </row>
    <row r="27" spans="1:3" ht="15" customHeight="1" x14ac:dyDescent="0.25">
      <c r="A27" s="5" t="s">
        <v>4</v>
      </c>
      <c r="B27" s="5">
        <v>30</v>
      </c>
      <c r="C27" s="6">
        <v>55</v>
      </c>
    </row>
    <row r="28" spans="1:3" ht="15" customHeight="1" x14ac:dyDescent="0.25">
      <c r="A28" s="5" t="s">
        <v>4</v>
      </c>
      <c r="B28" s="5">
        <v>300</v>
      </c>
      <c r="C28" s="6">
        <v>55</v>
      </c>
    </row>
    <row r="29" spans="1:3" ht="15" customHeight="1" x14ac:dyDescent="0.25">
      <c r="A29" s="5" t="s">
        <v>8</v>
      </c>
      <c r="B29" s="5">
        <v>17</v>
      </c>
      <c r="C29" s="6">
        <v>40</v>
      </c>
    </row>
    <row r="30" spans="1:3" ht="15" customHeight="1" x14ac:dyDescent="0.25">
      <c r="A30" s="5" t="s">
        <v>8</v>
      </c>
      <c r="B30" s="5">
        <v>20</v>
      </c>
      <c r="C30" s="6">
        <v>40</v>
      </c>
    </row>
    <row r="31" spans="1:3" ht="15" customHeight="1" x14ac:dyDescent="0.25">
      <c r="A31" s="5" t="s">
        <v>6</v>
      </c>
      <c r="B31" s="5">
        <v>1</v>
      </c>
      <c r="C31" s="6">
        <v>25</v>
      </c>
    </row>
    <row r="32" spans="1:3" ht="15" customHeight="1" x14ac:dyDescent="0.25">
      <c r="A32" s="5" t="s">
        <v>6</v>
      </c>
      <c r="B32" s="5">
        <v>10</v>
      </c>
      <c r="C32" s="6">
        <v>25</v>
      </c>
    </row>
    <row r="33" spans="1:3" ht="15" customHeight="1" x14ac:dyDescent="0.25">
      <c r="A33" s="5" t="s">
        <v>7</v>
      </c>
      <c r="B33" s="5">
        <v>50</v>
      </c>
      <c r="C33" s="6">
        <v>700</v>
      </c>
    </row>
    <row r="34" spans="1:3" ht="15" customHeight="1" x14ac:dyDescent="0.25">
      <c r="A34" s="5" t="s">
        <v>7</v>
      </c>
      <c r="B34" s="5">
        <v>25</v>
      </c>
      <c r="C34" s="6">
        <v>700</v>
      </c>
    </row>
    <row r="35" spans="1:3" ht="15" customHeight="1" x14ac:dyDescent="0.25">
      <c r="A35" s="5" t="s">
        <v>7</v>
      </c>
      <c r="B35" s="5">
        <v>10</v>
      </c>
      <c r="C35" s="6">
        <v>700</v>
      </c>
    </row>
    <row r="36" spans="1:3" ht="15" customHeight="1" x14ac:dyDescent="0.25">
      <c r="A36" s="5" t="s">
        <v>5</v>
      </c>
      <c r="B36" s="5">
        <v>50</v>
      </c>
      <c r="C36" s="6">
        <v>160</v>
      </c>
    </row>
    <row r="37" spans="1:3" ht="15" customHeight="1" x14ac:dyDescent="0.25">
      <c r="A37" s="5" t="s">
        <v>5</v>
      </c>
      <c r="B37" s="5">
        <v>20</v>
      </c>
      <c r="C37" s="6">
        <v>160</v>
      </c>
    </row>
    <row r="38" spans="1:3" ht="15" customHeight="1" x14ac:dyDescent="0.25">
      <c r="A38" s="5" t="s">
        <v>5</v>
      </c>
      <c r="B38" s="5">
        <v>30</v>
      </c>
      <c r="C38" s="6">
        <v>160</v>
      </c>
    </row>
    <row r="39" spans="1:3" ht="15" customHeight="1" x14ac:dyDescent="0.25">
      <c r="A39" s="7" t="s">
        <v>14</v>
      </c>
      <c r="B39" s="5">
        <v>25</v>
      </c>
      <c r="C39" s="6">
        <v>150</v>
      </c>
    </row>
    <row r="40" spans="1:3" ht="15" customHeight="1" x14ac:dyDescent="0.25">
      <c r="A40" s="7" t="s">
        <v>13</v>
      </c>
      <c r="B40" s="5">
        <v>300</v>
      </c>
      <c r="C40" s="6">
        <v>150</v>
      </c>
    </row>
    <row r="41" spans="1:3" ht="15" customHeight="1" x14ac:dyDescent="0.25">
      <c r="A41" s="7" t="s">
        <v>13</v>
      </c>
      <c r="B41" s="5">
        <v>30</v>
      </c>
      <c r="C41" s="6">
        <v>150</v>
      </c>
    </row>
    <row r="42" spans="1:3" ht="15" customHeight="1" x14ac:dyDescent="0.25">
      <c r="A42" s="7" t="s">
        <v>15</v>
      </c>
      <c r="B42" s="5">
        <v>40</v>
      </c>
      <c r="C42" s="6">
        <v>150</v>
      </c>
    </row>
    <row r="43" spans="1:3" ht="15" customHeight="1" x14ac:dyDescent="0.25">
      <c r="A43" s="5" t="s">
        <v>10</v>
      </c>
      <c r="B43" s="5">
        <v>30</v>
      </c>
      <c r="C43" s="6">
        <v>130</v>
      </c>
    </row>
    <row r="44" spans="1:3" ht="15" customHeight="1" x14ac:dyDescent="0.25">
      <c r="A44" s="5" t="s">
        <v>10</v>
      </c>
      <c r="B44" s="5">
        <v>40</v>
      </c>
      <c r="C44" s="6">
        <v>130</v>
      </c>
    </row>
    <row r="45" spans="1:3" ht="15" customHeight="1" x14ac:dyDescent="0.25">
      <c r="A45" s="5" t="s">
        <v>10</v>
      </c>
      <c r="B45" s="5">
        <v>40</v>
      </c>
      <c r="C45" s="6">
        <v>130</v>
      </c>
    </row>
    <row r="46" spans="1:3" ht="15" customHeight="1" x14ac:dyDescent="0.25">
      <c r="A46" s="5" t="s">
        <v>10</v>
      </c>
      <c r="B46" s="5">
        <v>20</v>
      </c>
      <c r="C46" s="6">
        <v>130</v>
      </c>
    </row>
    <row r="47" spans="1:3" ht="15" customHeight="1" x14ac:dyDescent="0.25">
      <c r="A47" s="5" t="s">
        <v>9</v>
      </c>
      <c r="B47" s="5">
        <v>50</v>
      </c>
      <c r="C47" s="6">
        <v>86</v>
      </c>
    </row>
    <row r="48" spans="1:3" ht="15" customHeight="1" x14ac:dyDescent="0.25">
      <c r="A48" s="5" t="s">
        <v>9</v>
      </c>
      <c r="B48" s="5">
        <v>30</v>
      </c>
      <c r="C48" s="6">
        <v>86</v>
      </c>
    </row>
    <row r="49" spans="1:3" ht="15" customHeight="1" x14ac:dyDescent="0.25">
      <c r="A49" s="5" t="s">
        <v>4</v>
      </c>
      <c r="B49" s="5">
        <v>25</v>
      </c>
      <c r="C49" s="6">
        <v>60</v>
      </c>
    </row>
    <row r="50" spans="1:3" ht="15" customHeight="1" x14ac:dyDescent="0.25">
      <c r="A50" s="5" t="s">
        <v>4</v>
      </c>
      <c r="B50" s="5">
        <v>25</v>
      </c>
      <c r="C50" s="6">
        <v>60</v>
      </c>
    </row>
    <row r="51" spans="1:3" ht="15" customHeight="1" x14ac:dyDescent="0.25">
      <c r="A51" s="5" t="s">
        <v>4</v>
      </c>
      <c r="B51" s="5">
        <v>40</v>
      </c>
      <c r="C51" s="6">
        <v>60</v>
      </c>
    </row>
    <row r="52" spans="1:3" ht="15" customHeight="1" x14ac:dyDescent="0.25">
      <c r="A52" s="5" t="s">
        <v>4</v>
      </c>
      <c r="B52" s="5">
        <v>90</v>
      </c>
      <c r="C52" s="6">
        <v>60</v>
      </c>
    </row>
    <row r="53" spans="1:3" ht="15" customHeight="1" x14ac:dyDescent="0.25">
      <c r="A53" s="5" t="s">
        <v>4</v>
      </c>
      <c r="B53" s="5">
        <v>10</v>
      </c>
      <c r="C53" s="6">
        <v>60</v>
      </c>
    </row>
    <row r="54" spans="1:3" ht="15" customHeight="1" x14ac:dyDescent="0.25">
      <c r="A54" s="5" t="s">
        <v>4</v>
      </c>
      <c r="B54" s="5">
        <v>5</v>
      </c>
      <c r="C54" s="6">
        <v>60</v>
      </c>
    </row>
    <row r="55" spans="1:3" ht="15" customHeight="1" x14ac:dyDescent="0.25">
      <c r="A55" s="5" t="s">
        <v>8</v>
      </c>
      <c r="B55" s="5">
        <v>100</v>
      </c>
      <c r="C55" s="6">
        <v>50</v>
      </c>
    </row>
    <row r="56" spans="1:3" ht="15" customHeight="1" x14ac:dyDescent="0.25">
      <c r="A56" s="5" t="s">
        <v>8</v>
      </c>
      <c r="B56" s="5">
        <v>87</v>
      </c>
      <c r="C56" s="6">
        <v>50</v>
      </c>
    </row>
    <row r="57" spans="1:3" ht="15" customHeight="1" x14ac:dyDescent="0.25">
      <c r="A57" s="5" t="s">
        <v>6</v>
      </c>
      <c r="B57" s="5">
        <v>25</v>
      </c>
      <c r="C57" s="6">
        <v>20</v>
      </c>
    </row>
    <row r="58" spans="1:3" ht="15" customHeight="1" x14ac:dyDescent="0.25">
      <c r="A58" s="5" t="s">
        <v>6</v>
      </c>
      <c r="B58" s="5">
        <v>25</v>
      </c>
      <c r="C58" s="6">
        <v>20</v>
      </c>
    </row>
    <row r="59" spans="1:3" ht="15" customHeight="1" x14ac:dyDescent="0.25">
      <c r="A59" s="5" t="s">
        <v>6</v>
      </c>
      <c r="B59" s="5">
        <v>30</v>
      </c>
      <c r="C59" s="6">
        <v>20</v>
      </c>
    </row>
    <row r="60" spans="1:3" x14ac:dyDescent="0.25">
      <c r="A60" s="5" t="s">
        <v>3</v>
      </c>
      <c r="B60" s="5">
        <v>15</v>
      </c>
      <c r="C60" s="6">
        <v>98</v>
      </c>
    </row>
    <row r="61" spans="1:3" ht="15" customHeight="1" x14ac:dyDescent="0.25">
      <c r="A61" s="5" t="s">
        <v>4</v>
      </c>
      <c r="B61" s="5">
        <v>20</v>
      </c>
      <c r="C61" s="6">
        <v>65</v>
      </c>
    </row>
    <row r="62" spans="1:3" ht="15" customHeight="1" x14ac:dyDescent="0.25">
      <c r="A62" s="5" t="s">
        <v>4</v>
      </c>
      <c r="B62" s="5">
        <v>40</v>
      </c>
      <c r="C62" s="6">
        <v>65</v>
      </c>
    </row>
    <row r="63" spans="1:3" ht="15" customHeight="1" x14ac:dyDescent="0.25">
      <c r="A63" s="5" t="s">
        <v>10</v>
      </c>
      <c r="B63" s="5">
        <v>50</v>
      </c>
      <c r="C63" s="6">
        <v>150</v>
      </c>
    </row>
    <row r="64" spans="1:3" ht="15" customHeight="1" x14ac:dyDescent="0.25">
      <c r="A64" s="5" t="s">
        <v>10</v>
      </c>
      <c r="B64" s="5">
        <v>25</v>
      </c>
      <c r="C64" s="6">
        <v>150</v>
      </c>
    </row>
    <row r="65" spans="1:3" ht="15" customHeight="1" x14ac:dyDescent="0.25">
      <c r="A65" s="5" t="s">
        <v>5</v>
      </c>
      <c r="B65" s="5">
        <v>25</v>
      </c>
      <c r="C65" s="6">
        <v>155</v>
      </c>
    </row>
    <row r="66" spans="1:3" ht="15" customHeight="1" x14ac:dyDescent="0.25">
      <c r="A66" s="5" t="s">
        <v>7</v>
      </c>
      <c r="B66" s="5">
        <v>50</v>
      </c>
      <c r="C66" s="6">
        <v>750</v>
      </c>
    </row>
    <row r="67" spans="1:3" ht="15" customHeight="1" x14ac:dyDescent="0.25">
      <c r="A67" s="5" t="s">
        <v>8</v>
      </c>
      <c r="B67" s="5">
        <v>50</v>
      </c>
      <c r="C67" s="6">
        <v>38</v>
      </c>
    </row>
    <row r="68" spans="1:3" ht="15" customHeight="1" x14ac:dyDescent="0.25">
      <c r="A68" s="5" t="s">
        <v>3</v>
      </c>
      <c r="B68" s="5">
        <v>50</v>
      </c>
      <c r="C68" s="6">
        <v>90</v>
      </c>
    </row>
    <row r="69" spans="1:3" ht="15" customHeight="1" x14ac:dyDescent="0.25">
      <c r="A69" s="5" t="s">
        <v>9</v>
      </c>
      <c r="B69" s="5">
        <v>100</v>
      </c>
      <c r="C69" s="6">
        <v>70</v>
      </c>
    </row>
    <row r="70" spans="1:3" ht="15" customHeight="1" x14ac:dyDescent="0.25">
      <c r="A70" s="5" t="s">
        <v>4</v>
      </c>
      <c r="B70" s="5">
        <v>300</v>
      </c>
      <c r="C70" s="6">
        <v>45</v>
      </c>
    </row>
    <row r="71" spans="1:3" ht="15" customHeight="1" x14ac:dyDescent="0.25">
      <c r="A71" s="5" t="s">
        <v>4</v>
      </c>
      <c r="B71" s="5">
        <v>25</v>
      </c>
      <c r="C71" s="6">
        <v>47</v>
      </c>
    </row>
    <row r="72" spans="1:3" ht="15" customHeight="1" x14ac:dyDescent="0.25">
      <c r="A72" s="5" t="s">
        <v>10</v>
      </c>
      <c r="B72" s="5">
        <v>25</v>
      </c>
      <c r="C72" s="6">
        <v>140</v>
      </c>
    </row>
    <row r="73" spans="1:3" ht="15" customHeight="1" x14ac:dyDescent="0.25">
      <c r="A73" s="5" t="s">
        <v>10</v>
      </c>
      <c r="B73" s="5">
        <v>20</v>
      </c>
      <c r="C73" s="6">
        <v>120</v>
      </c>
    </row>
    <row r="74" spans="1:3" x14ac:dyDescent="0.25">
      <c r="A74" s="5" t="s">
        <v>3</v>
      </c>
      <c r="B74" s="5">
        <v>25</v>
      </c>
      <c r="C74" s="6">
        <v>110</v>
      </c>
    </row>
    <row r="75" spans="1:3" ht="15" customHeight="1" x14ac:dyDescent="0.25">
      <c r="A75" s="5" t="s">
        <v>4</v>
      </c>
      <c r="B75" s="5">
        <v>30</v>
      </c>
      <c r="C75" s="6">
        <v>50</v>
      </c>
    </row>
    <row r="76" spans="1:3" ht="15" customHeight="1" x14ac:dyDescent="0.25">
      <c r="A76" s="5" t="s">
        <v>4</v>
      </c>
      <c r="B76" s="5">
        <v>30</v>
      </c>
      <c r="C76" s="6">
        <v>55</v>
      </c>
    </row>
    <row r="77" spans="1:3" ht="15" customHeight="1" x14ac:dyDescent="0.25">
      <c r="A77" s="5" t="s">
        <v>10</v>
      </c>
      <c r="B77" s="5">
        <v>10</v>
      </c>
      <c r="C77" s="6">
        <v>110</v>
      </c>
    </row>
    <row r="78" spans="1:3" ht="15" customHeight="1" x14ac:dyDescent="0.25">
      <c r="A78" s="5" t="s">
        <v>10</v>
      </c>
      <c r="B78" s="5">
        <v>87</v>
      </c>
      <c r="C78" s="6">
        <v>123</v>
      </c>
    </row>
    <row r="79" spans="1:3" x14ac:dyDescent="0.25">
      <c r="A79" s="5" t="s">
        <v>3</v>
      </c>
      <c r="B79" s="5">
        <v>30</v>
      </c>
      <c r="C79" s="6">
        <v>130</v>
      </c>
    </row>
    <row r="80" spans="1:3" ht="15" customHeight="1" x14ac:dyDescent="0.25">
      <c r="A80" s="5" t="s">
        <v>5</v>
      </c>
      <c r="B80" s="5">
        <v>30</v>
      </c>
      <c r="C80" s="6">
        <v>150</v>
      </c>
    </row>
    <row r="81" spans="1:3" ht="15" customHeight="1" x14ac:dyDescent="0.25">
      <c r="A81" s="5" t="s">
        <v>5</v>
      </c>
      <c r="B81" s="5">
        <v>40</v>
      </c>
      <c r="C81" s="6">
        <v>150</v>
      </c>
    </row>
    <row r="82" spans="1:3" ht="15" customHeight="1" x14ac:dyDescent="0.25">
      <c r="A82" s="5" t="s">
        <v>10</v>
      </c>
      <c r="B82" s="5">
        <v>90</v>
      </c>
      <c r="C82" s="6">
        <v>125</v>
      </c>
    </row>
    <row r="83" spans="1:3" ht="15" customHeight="1" x14ac:dyDescent="0.25">
      <c r="A83" s="5" t="s">
        <v>10</v>
      </c>
      <c r="B83" s="5">
        <v>30</v>
      </c>
      <c r="C83" s="6">
        <v>125</v>
      </c>
    </row>
    <row r="84" spans="1:3" x14ac:dyDescent="0.25">
      <c r="A84" s="5" t="s">
        <v>3</v>
      </c>
      <c r="B84" s="5">
        <v>40</v>
      </c>
      <c r="C84" s="6">
        <v>97</v>
      </c>
    </row>
    <row r="85" spans="1:3" ht="15" customHeight="1" x14ac:dyDescent="0.25">
      <c r="A85" s="5" t="s">
        <v>4</v>
      </c>
      <c r="B85" s="8">
        <v>20</v>
      </c>
      <c r="C85" s="9">
        <v>56</v>
      </c>
    </row>
    <row r="86" spans="1:3" x14ac:dyDescent="0.25">
      <c r="A86" s="8" t="s">
        <v>3</v>
      </c>
      <c r="B86" s="8">
        <v>20</v>
      </c>
      <c r="C86" s="9">
        <v>120</v>
      </c>
    </row>
    <row r="87" spans="1:3" ht="15" customHeight="1" x14ac:dyDescent="0.25">
      <c r="A87" s="8" t="s">
        <v>8</v>
      </c>
      <c r="B87" s="8">
        <v>200</v>
      </c>
      <c r="C87" s="9">
        <v>100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11" sqref="A11:A14"/>
    </sheetView>
  </sheetViews>
  <sheetFormatPr defaultRowHeight="15" x14ac:dyDescent="0.25"/>
  <cols>
    <col min="1" max="1" width="11" customWidth="1"/>
    <col min="2" max="2" width="16.7109375" customWidth="1"/>
    <col min="3" max="3" width="22.85546875" customWidth="1"/>
    <col min="4" max="4" width="15.7109375" customWidth="1"/>
    <col min="5" max="5" width="3.5703125" customWidth="1"/>
    <col min="6" max="6" width="15.140625" customWidth="1"/>
    <col min="7" max="7" width="13" customWidth="1"/>
    <col min="8" max="8" width="22.140625" bestFit="1" customWidth="1"/>
    <col min="267" max="268" width="10" customWidth="1"/>
    <col min="348" max="349" width="8.5703125" customWidth="1"/>
  </cols>
  <sheetData>
    <row r="1" spans="1:8" ht="26.25" x14ac:dyDescent="0.25">
      <c r="A1" s="15" t="s">
        <v>25</v>
      </c>
      <c r="B1" s="15"/>
      <c r="C1" s="15"/>
      <c r="D1" s="15"/>
      <c r="E1" s="15"/>
      <c r="F1" s="15"/>
      <c r="G1" s="15"/>
    </row>
    <row r="2" spans="1:8" ht="15.75" x14ac:dyDescent="0.25">
      <c r="A2" s="16" t="s">
        <v>26</v>
      </c>
      <c r="B2" s="17"/>
      <c r="C2" s="17"/>
      <c r="D2" s="17"/>
      <c r="E2" s="17"/>
      <c r="F2" s="17"/>
      <c r="G2" s="17"/>
    </row>
    <row r="3" spans="1:8" ht="18.75" x14ac:dyDescent="0.25">
      <c r="A3" s="18" t="s">
        <v>27</v>
      </c>
      <c r="B3" s="18"/>
      <c r="C3" s="18"/>
      <c r="D3" s="18"/>
      <c r="E3" s="18"/>
      <c r="F3" s="18"/>
      <c r="G3" s="18"/>
    </row>
    <row r="4" spans="1:8" x14ac:dyDescent="0.25">
      <c r="A4" s="24" t="s">
        <v>39</v>
      </c>
      <c r="B4" s="19"/>
      <c r="C4" s="19"/>
      <c r="D4" s="19"/>
      <c r="E4" s="19"/>
      <c r="F4" s="19"/>
      <c r="G4" s="19"/>
    </row>
    <row r="6" spans="1:8" ht="15.75" customHeight="1" x14ac:dyDescent="0.25">
      <c r="A6" s="20" t="s">
        <v>0</v>
      </c>
      <c r="B6" s="20" t="s">
        <v>28</v>
      </c>
      <c r="C6" s="20" t="s">
        <v>37</v>
      </c>
      <c r="F6" s="25" t="s">
        <v>36</v>
      </c>
    </row>
    <row r="7" spans="1:8" x14ac:dyDescent="0.25">
      <c r="A7" s="26" t="str">
        <f>A10</f>
        <v>Доска</v>
      </c>
      <c r="B7" s="26" t="str">
        <f>B10</f>
        <v>2000х150х20 мм</v>
      </c>
      <c r="C7" s="21" t="b">
        <f>D10&lt;$F$7</f>
        <v>1</v>
      </c>
      <c r="F7" s="22">
        <f>AVERAGEIFS(ИсходнаяТаблица2[Цена],ИсходнаяТаблица2[Товар],A7,ИсходнаяТаблица2[Тип товара],B7)</f>
        <v>2187.5</v>
      </c>
    </row>
    <row r="9" spans="1:8" ht="15.75" thickBot="1" x14ac:dyDescent="0.3">
      <c r="A9" s="3" t="s">
        <v>0</v>
      </c>
      <c r="B9" s="3" t="s">
        <v>28</v>
      </c>
      <c r="C9" s="3" t="s">
        <v>1</v>
      </c>
      <c r="D9" s="4" t="s">
        <v>2</v>
      </c>
      <c r="H9" s="11"/>
    </row>
    <row r="10" spans="1:8" ht="15" customHeight="1" x14ac:dyDescent="0.25">
      <c r="A10" s="5" t="s">
        <v>29</v>
      </c>
      <c r="B10" s="5" t="s">
        <v>31</v>
      </c>
      <c r="C10" s="5">
        <v>5</v>
      </c>
      <c r="D10" s="23">
        <v>2150</v>
      </c>
    </row>
    <row r="11" spans="1:8" x14ac:dyDescent="0.25">
      <c r="A11" s="7" t="s">
        <v>3</v>
      </c>
      <c r="B11" s="7" t="s">
        <v>30</v>
      </c>
      <c r="C11" s="5">
        <v>445</v>
      </c>
      <c r="D11" s="23">
        <v>120</v>
      </c>
    </row>
    <row r="12" spans="1:8" ht="15" customHeight="1" x14ac:dyDescent="0.25">
      <c r="A12" s="7" t="s">
        <v>3</v>
      </c>
      <c r="B12" s="7" t="s">
        <v>32</v>
      </c>
      <c r="C12" s="5">
        <v>30</v>
      </c>
      <c r="D12" s="23">
        <v>130</v>
      </c>
    </row>
    <row r="13" spans="1:8" ht="15" customHeight="1" x14ac:dyDescent="0.25">
      <c r="A13" s="7" t="s">
        <v>3</v>
      </c>
      <c r="B13" s="7" t="s">
        <v>33</v>
      </c>
      <c r="C13" s="5">
        <v>10</v>
      </c>
      <c r="D13" s="23">
        <v>140</v>
      </c>
    </row>
    <row r="14" spans="1:8" ht="15" customHeight="1" x14ac:dyDescent="0.25">
      <c r="A14" s="7" t="s">
        <v>3</v>
      </c>
      <c r="B14" s="7" t="s">
        <v>34</v>
      </c>
      <c r="C14" s="5">
        <v>15</v>
      </c>
      <c r="D14" s="23">
        <v>150</v>
      </c>
    </row>
    <row r="15" spans="1:8" ht="15" customHeight="1" x14ac:dyDescent="0.25">
      <c r="A15" s="5" t="s">
        <v>29</v>
      </c>
      <c r="B15" s="5" t="s">
        <v>31</v>
      </c>
      <c r="C15" s="5">
        <v>10</v>
      </c>
      <c r="D15" s="23">
        <v>2100</v>
      </c>
    </row>
    <row r="16" spans="1:8" ht="15" customHeight="1" x14ac:dyDescent="0.25">
      <c r="A16" s="5" t="s">
        <v>29</v>
      </c>
      <c r="B16" s="5" t="s">
        <v>31</v>
      </c>
      <c r="C16" s="5">
        <v>200</v>
      </c>
      <c r="D16" s="23">
        <v>2200</v>
      </c>
    </row>
    <row r="17" spans="1:4" ht="15" customHeight="1" x14ac:dyDescent="0.25">
      <c r="A17" s="5" t="s">
        <v>29</v>
      </c>
      <c r="B17" s="5" t="s">
        <v>31</v>
      </c>
      <c r="C17" s="5">
        <v>10</v>
      </c>
      <c r="D17" s="23">
        <v>2300</v>
      </c>
    </row>
    <row r="18" spans="1:4" ht="15" customHeight="1" x14ac:dyDescent="0.25">
      <c r="A18" s="5" t="s">
        <v>29</v>
      </c>
      <c r="B18" s="5" t="s">
        <v>35</v>
      </c>
      <c r="C18" s="5">
        <v>10</v>
      </c>
      <c r="D18" s="23">
        <v>2500</v>
      </c>
    </row>
    <row r="19" spans="1:4" ht="15" customHeight="1" x14ac:dyDescent="0.25">
      <c r="A19" s="5" t="s">
        <v>29</v>
      </c>
      <c r="B19" s="5" t="s">
        <v>35</v>
      </c>
      <c r="C19" s="5">
        <v>10</v>
      </c>
      <c r="D19" s="23">
        <v>2600</v>
      </c>
    </row>
    <row r="20" spans="1:4" ht="15" customHeight="1" x14ac:dyDescent="0.25">
      <c r="A20" s="5" t="s">
        <v>29</v>
      </c>
      <c r="B20" s="5" t="s">
        <v>35</v>
      </c>
      <c r="C20" s="5">
        <v>100</v>
      </c>
      <c r="D20" s="23">
        <v>2000</v>
      </c>
    </row>
    <row r="21" spans="1:4" ht="15" customHeight="1" x14ac:dyDescent="0.25">
      <c r="A21" s="7" t="s">
        <v>3</v>
      </c>
      <c r="B21" s="7" t="s">
        <v>30</v>
      </c>
      <c r="C21" s="5">
        <v>20</v>
      </c>
      <c r="D21" s="23">
        <v>125</v>
      </c>
    </row>
    <row r="22" spans="1:4" ht="15" customHeight="1" x14ac:dyDescent="0.25">
      <c r="A22" s="7" t="s">
        <v>3</v>
      </c>
      <c r="B22" s="7" t="s">
        <v>32</v>
      </c>
      <c r="C22" s="5">
        <v>200</v>
      </c>
      <c r="D22" s="23">
        <v>135</v>
      </c>
    </row>
    <row r="23" spans="1:4" ht="15" customHeight="1" x14ac:dyDescent="0.25">
      <c r="A23" s="7" t="s">
        <v>3</v>
      </c>
      <c r="B23" s="7" t="s">
        <v>33</v>
      </c>
      <c r="C23" s="5">
        <v>300</v>
      </c>
      <c r="D23" s="23">
        <v>145</v>
      </c>
    </row>
    <row r="24" spans="1:4" ht="15" customHeight="1" x14ac:dyDescent="0.25">
      <c r="A24" s="7" t="s">
        <v>3</v>
      </c>
      <c r="B24" s="7" t="s">
        <v>34</v>
      </c>
      <c r="C24" s="5">
        <v>50</v>
      </c>
      <c r="D24" s="23">
        <v>155</v>
      </c>
    </row>
  </sheetData>
  <conditionalFormatting sqref="A10:D24">
    <cfRule type="expression" dxfId="34" priority="1">
      <formula>AND($A10=$A$7,$B10=$B$7)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6" workbookViewId="0">
      <selection activeCell="C6" sqref="C6"/>
    </sheetView>
  </sheetViews>
  <sheetFormatPr defaultRowHeight="15" x14ac:dyDescent="0.25"/>
  <cols>
    <col min="1" max="1" width="22.42578125" customWidth="1"/>
    <col min="2" max="2" width="16.7109375" customWidth="1"/>
    <col min="3" max="3" width="22.85546875" customWidth="1"/>
    <col min="4" max="4" width="15.7109375" customWidth="1"/>
    <col min="5" max="5" width="3.5703125" customWidth="1"/>
    <col min="6" max="6" width="15.140625" customWidth="1"/>
    <col min="7" max="7" width="13" customWidth="1"/>
    <col min="8" max="8" width="22.140625" bestFit="1" customWidth="1"/>
    <col min="267" max="268" width="10" customWidth="1"/>
    <col min="348" max="349" width="8.5703125" customWidth="1"/>
  </cols>
  <sheetData>
    <row r="1" spans="1:8" ht="26.25" x14ac:dyDescent="0.25">
      <c r="A1" s="15" t="s">
        <v>25</v>
      </c>
      <c r="B1" s="15"/>
      <c r="C1" s="15"/>
      <c r="D1" s="15"/>
      <c r="E1" s="15"/>
      <c r="F1" s="15"/>
      <c r="G1" s="15"/>
    </row>
    <row r="2" spans="1:8" ht="15.75" x14ac:dyDescent="0.25">
      <c r="A2" s="16" t="s">
        <v>26</v>
      </c>
      <c r="B2" s="17"/>
      <c r="C2" s="17"/>
      <c r="D2" s="17"/>
      <c r="E2" s="17"/>
      <c r="F2" s="17"/>
      <c r="G2" s="17"/>
    </row>
    <row r="3" spans="1:8" ht="18.75" x14ac:dyDescent="0.25">
      <c r="A3" s="18" t="s">
        <v>27</v>
      </c>
      <c r="B3" s="18"/>
      <c r="C3" s="18"/>
      <c r="D3" s="18"/>
      <c r="E3" s="18"/>
      <c r="F3" s="18"/>
      <c r="G3" s="18"/>
    </row>
    <row r="4" spans="1:8" x14ac:dyDescent="0.25">
      <c r="A4" s="24" t="s">
        <v>72</v>
      </c>
      <c r="B4" s="19"/>
      <c r="C4" s="19"/>
      <c r="D4" s="19"/>
      <c r="E4" s="19"/>
      <c r="F4" s="19"/>
      <c r="G4" s="19"/>
    </row>
    <row r="6" spans="1:8" ht="30" x14ac:dyDescent="0.25">
      <c r="C6" s="30" t="s">
        <v>71</v>
      </c>
    </row>
    <row r="7" spans="1:8" x14ac:dyDescent="0.25">
      <c r="C7" s="21" t="b">
        <f>B10=C10</f>
        <v>0</v>
      </c>
    </row>
    <row r="9" spans="1:8" ht="15.75" thickBot="1" x14ac:dyDescent="0.3">
      <c r="A9" s="3" t="s">
        <v>53</v>
      </c>
      <c r="B9" s="3" t="s">
        <v>69</v>
      </c>
      <c r="C9" s="3" t="s">
        <v>70</v>
      </c>
      <c r="H9" s="11"/>
    </row>
    <row r="10" spans="1:8" ht="15" customHeight="1" x14ac:dyDescent="0.25">
      <c r="A10" s="5" t="s">
        <v>54</v>
      </c>
      <c r="B10" s="5">
        <v>2017</v>
      </c>
      <c r="C10" s="5">
        <v>2015</v>
      </c>
    </row>
    <row r="11" spans="1:8" x14ac:dyDescent="0.25">
      <c r="A11" s="5" t="s">
        <v>55</v>
      </c>
      <c r="B11" s="5">
        <v>2011</v>
      </c>
      <c r="C11" s="5">
        <v>2016</v>
      </c>
    </row>
    <row r="12" spans="1:8" ht="15" customHeight="1" x14ac:dyDescent="0.25">
      <c r="A12" s="5" t="s">
        <v>56</v>
      </c>
      <c r="B12" s="5">
        <v>2013</v>
      </c>
      <c r="C12" s="5">
        <v>2012</v>
      </c>
    </row>
    <row r="13" spans="1:8" ht="15" customHeight="1" x14ac:dyDescent="0.25">
      <c r="A13" s="5" t="s">
        <v>57</v>
      </c>
      <c r="B13" s="5">
        <v>2009</v>
      </c>
      <c r="C13" s="5">
        <v>2012</v>
      </c>
    </row>
    <row r="14" spans="1:8" ht="15" customHeight="1" x14ac:dyDescent="0.25">
      <c r="A14" s="5" t="s">
        <v>58</v>
      </c>
      <c r="B14" s="5">
        <v>2008</v>
      </c>
      <c r="C14" s="5">
        <v>2012</v>
      </c>
    </row>
    <row r="15" spans="1:8" ht="15" customHeight="1" x14ac:dyDescent="0.25">
      <c r="A15" s="5" t="s">
        <v>59</v>
      </c>
      <c r="B15" s="5">
        <v>2008</v>
      </c>
      <c r="C15" s="5">
        <v>2016</v>
      </c>
    </row>
    <row r="16" spans="1:8" ht="15" customHeight="1" x14ac:dyDescent="0.25">
      <c r="A16" s="5" t="s">
        <v>60</v>
      </c>
      <c r="B16" s="5">
        <v>2010</v>
      </c>
      <c r="C16" s="5">
        <v>2015</v>
      </c>
    </row>
    <row r="17" spans="1:3" ht="15" customHeight="1" x14ac:dyDescent="0.25">
      <c r="A17" s="5" t="s">
        <v>61</v>
      </c>
      <c r="B17" s="5">
        <v>2015</v>
      </c>
      <c r="C17" s="5">
        <v>2014</v>
      </c>
    </row>
    <row r="18" spans="1:3" ht="15" customHeight="1" x14ac:dyDescent="0.25">
      <c r="A18" s="5" t="s">
        <v>62</v>
      </c>
      <c r="B18" s="5">
        <v>2010</v>
      </c>
      <c r="C18" s="5">
        <v>2009</v>
      </c>
    </row>
    <row r="19" spans="1:3" ht="15" customHeight="1" x14ac:dyDescent="0.25">
      <c r="A19" s="5" t="s">
        <v>63</v>
      </c>
      <c r="B19" s="5">
        <v>2008</v>
      </c>
      <c r="C19" s="5">
        <v>2009</v>
      </c>
    </row>
    <row r="20" spans="1:3" ht="15" customHeight="1" x14ac:dyDescent="0.25">
      <c r="A20" s="5" t="s">
        <v>64</v>
      </c>
      <c r="B20" s="5">
        <v>2013</v>
      </c>
      <c r="C20" s="5">
        <v>2013</v>
      </c>
    </row>
    <row r="21" spans="1:3" ht="15" customHeight="1" x14ac:dyDescent="0.25">
      <c r="A21" s="5" t="s">
        <v>65</v>
      </c>
      <c r="B21" s="5">
        <v>2017</v>
      </c>
      <c r="C21" s="5">
        <v>2011</v>
      </c>
    </row>
    <row r="22" spans="1:3" ht="15" customHeight="1" x14ac:dyDescent="0.25">
      <c r="A22" s="5" t="s">
        <v>66</v>
      </c>
      <c r="B22" s="5">
        <v>2017</v>
      </c>
      <c r="C22" s="5">
        <v>2017</v>
      </c>
    </row>
    <row r="23" spans="1:3" ht="15" customHeight="1" x14ac:dyDescent="0.25">
      <c r="A23" s="5" t="s">
        <v>67</v>
      </c>
      <c r="B23" s="5">
        <v>2016</v>
      </c>
      <c r="C23" s="5">
        <v>2013</v>
      </c>
    </row>
    <row r="24" spans="1:3" ht="15" customHeight="1" x14ac:dyDescent="0.25">
      <c r="A24" s="5" t="s">
        <v>68</v>
      </c>
      <c r="B24" s="5">
        <v>2016</v>
      </c>
      <c r="C24" s="5">
        <v>2010</v>
      </c>
    </row>
  </sheetData>
  <conditionalFormatting sqref="A10:C24">
    <cfRule type="expression" dxfId="7" priority="1">
      <formula>AND($A10=$A$7,$B10=$B$7)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F10" sqref="F10"/>
    </sheetView>
  </sheetViews>
  <sheetFormatPr defaultRowHeight="15" x14ac:dyDescent="0.25"/>
  <cols>
    <col min="1" max="1" width="23.140625" customWidth="1"/>
    <col min="2" max="2" width="16.7109375" customWidth="1"/>
    <col min="3" max="3" width="14.42578125" customWidth="1"/>
    <col min="4" max="4" width="9.5703125" bestFit="1" customWidth="1"/>
    <col min="5" max="5" width="3.5703125" customWidth="1"/>
    <col min="6" max="6" width="15.140625" customWidth="1"/>
    <col min="7" max="7" width="13" customWidth="1"/>
    <col min="8" max="8" width="22.140625" bestFit="1" customWidth="1"/>
    <col min="267" max="268" width="10" customWidth="1"/>
    <col min="348" max="349" width="8.5703125" customWidth="1"/>
  </cols>
  <sheetData>
    <row r="1" spans="1:8" ht="26.25" x14ac:dyDescent="0.25">
      <c r="A1" s="15" t="s">
        <v>25</v>
      </c>
      <c r="B1" s="15"/>
      <c r="C1" s="15"/>
      <c r="D1" s="15"/>
      <c r="E1" s="15"/>
      <c r="F1" s="15"/>
      <c r="G1" s="15"/>
    </row>
    <row r="2" spans="1:8" ht="15.75" x14ac:dyDescent="0.25">
      <c r="A2" s="16" t="s">
        <v>26</v>
      </c>
      <c r="B2" s="17"/>
      <c r="C2" s="17"/>
      <c r="D2" s="17"/>
      <c r="E2" s="17"/>
      <c r="F2" s="17"/>
      <c r="G2" s="17"/>
    </row>
    <row r="3" spans="1:8" ht="18.75" x14ac:dyDescent="0.25">
      <c r="A3" s="18" t="s">
        <v>27</v>
      </c>
      <c r="B3" s="18"/>
      <c r="C3" s="18"/>
      <c r="D3" s="18"/>
      <c r="E3" s="18"/>
      <c r="F3" s="18"/>
      <c r="G3" s="18"/>
    </row>
    <row r="4" spans="1:8" x14ac:dyDescent="0.25">
      <c r="A4" s="24" t="s">
        <v>46</v>
      </c>
      <c r="B4" s="19"/>
      <c r="C4" s="19"/>
      <c r="D4" s="19"/>
      <c r="E4" s="19"/>
      <c r="F4" s="19"/>
      <c r="G4" s="19"/>
    </row>
    <row r="5" spans="1:8" x14ac:dyDescent="0.25">
      <c r="A5" s="28" t="s">
        <v>47</v>
      </c>
    </row>
    <row r="7" spans="1:8" ht="15.75" customHeight="1" x14ac:dyDescent="0.25">
      <c r="A7" s="20" t="s">
        <v>45</v>
      </c>
      <c r="B7" s="20" t="str">
        <f>"После слова "&amp;A8&amp;" идет число"</f>
        <v>После слова Гвозди идет число</v>
      </c>
      <c r="C7" s="20"/>
    </row>
    <row r="8" spans="1:8" x14ac:dyDescent="0.25">
      <c r="A8" s="26" t="s">
        <v>3</v>
      </c>
      <c r="B8" s="21" t="b">
        <f>ISNUMBER(--MID(A11,LEN($A$8)+2,1))</f>
        <v>0</v>
      </c>
    </row>
    <row r="10" spans="1:8" ht="15.75" thickBot="1" x14ac:dyDescent="0.3">
      <c r="A10" s="3" t="s">
        <v>0</v>
      </c>
      <c r="B10" s="3" t="s">
        <v>28</v>
      </c>
      <c r="C10" s="3" t="s">
        <v>1</v>
      </c>
      <c r="D10" s="4" t="s">
        <v>2</v>
      </c>
      <c r="F10" s="27" t="s">
        <v>48</v>
      </c>
      <c r="H10" s="11"/>
    </row>
    <row r="11" spans="1:8" ht="15" customHeight="1" x14ac:dyDescent="0.25">
      <c r="A11" s="5" t="s">
        <v>29</v>
      </c>
      <c r="B11" s="5" t="s">
        <v>31</v>
      </c>
      <c r="C11" s="5">
        <v>5</v>
      </c>
      <c r="D11" s="23">
        <v>2150</v>
      </c>
      <c r="F11" t="b">
        <f>ISNUMBER(--MID(A11,LEN($A$8)+2,1))</f>
        <v>0</v>
      </c>
    </row>
    <row r="12" spans="1:8" x14ac:dyDescent="0.25">
      <c r="A12" s="7" t="s">
        <v>40</v>
      </c>
      <c r="B12" s="7" t="s">
        <v>30</v>
      </c>
      <c r="C12" s="5">
        <v>445</v>
      </c>
      <c r="D12" s="23">
        <v>120</v>
      </c>
      <c r="F12" t="b">
        <f t="shared" ref="F12:F25" si="0">ISNUMBER(--MID(A12,LEN($A$8)+2,1))</f>
        <v>1</v>
      </c>
    </row>
    <row r="13" spans="1:8" ht="15" customHeight="1" x14ac:dyDescent="0.25">
      <c r="A13" s="7" t="s">
        <v>40</v>
      </c>
      <c r="B13" s="7" t="s">
        <v>32</v>
      </c>
      <c r="C13" s="5">
        <v>30</v>
      </c>
      <c r="D13" s="23">
        <v>130</v>
      </c>
      <c r="F13" t="b">
        <f t="shared" si="0"/>
        <v>1</v>
      </c>
    </row>
    <row r="14" spans="1:8" ht="15" customHeight="1" x14ac:dyDescent="0.25">
      <c r="A14" s="7" t="s">
        <v>40</v>
      </c>
      <c r="B14" s="7" t="s">
        <v>33</v>
      </c>
      <c r="C14" s="5">
        <v>10</v>
      </c>
      <c r="D14" s="23">
        <v>140</v>
      </c>
      <c r="F14" t="b">
        <f t="shared" si="0"/>
        <v>1</v>
      </c>
    </row>
    <row r="15" spans="1:8" ht="15" customHeight="1" x14ac:dyDescent="0.25">
      <c r="A15" s="7" t="s">
        <v>42</v>
      </c>
      <c r="B15" s="7" t="s">
        <v>34</v>
      </c>
      <c r="C15" s="5">
        <v>15</v>
      </c>
      <c r="D15" s="23">
        <v>150</v>
      </c>
      <c r="F15" t="b">
        <f t="shared" si="0"/>
        <v>0</v>
      </c>
    </row>
    <row r="16" spans="1:8" ht="15" customHeight="1" x14ac:dyDescent="0.25">
      <c r="A16" s="7" t="s">
        <v>41</v>
      </c>
      <c r="B16" s="7" t="s">
        <v>30</v>
      </c>
      <c r="C16" s="5">
        <v>10</v>
      </c>
      <c r="D16" s="23">
        <v>2100</v>
      </c>
      <c r="F16" t="b">
        <f t="shared" si="0"/>
        <v>1</v>
      </c>
    </row>
    <row r="17" spans="1:6" ht="15" customHeight="1" x14ac:dyDescent="0.25">
      <c r="A17" s="7" t="s">
        <v>41</v>
      </c>
      <c r="B17" s="7" t="s">
        <v>32</v>
      </c>
      <c r="C17" s="5">
        <v>200</v>
      </c>
      <c r="D17" s="23">
        <v>2200</v>
      </c>
      <c r="F17" t="b">
        <f t="shared" si="0"/>
        <v>1</v>
      </c>
    </row>
    <row r="18" spans="1:6" ht="15" customHeight="1" x14ac:dyDescent="0.25">
      <c r="A18" s="7" t="s">
        <v>44</v>
      </c>
      <c r="B18" s="7" t="s">
        <v>33</v>
      </c>
      <c r="C18" s="5">
        <v>10</v>
      </c>
      <c r="D18" s="23">
        <v>2300</v>
      </c>
      <c r="F18" t="b">
        <f t="shared" si="0"/>
        <v>1</v>
      </c>
    </row>
    <row r="19" spans="1:6" ht="15" customHeight="1" x14ac:dyDescent="0.25">
      <c r="A19" s="7" t="s">
        <v>42</v>
      </c>
      <c r="B19" s="7" t="s">
        <v>34</v>
      </c>
      <c r="C19" s="5">
        <v>10</v>
      </c>
      <c r="D19" s="23">
        <v>2500</v>
      </c>
      <c r="F19" t="b">
        <f t="shared" si="0"/>
        <v>0</v>
      </c>
    </row>
    <row r="20" spans="1:6" ht="15" customHeight="1" x14ac:dyDescent="0.25">
      <c r="A20" s="7" t="s">
        <v>42</v>
      </c>
      <c r="B20" s="7" t="s">
        <v>30</v>
      </c>
      <c r="C20" s="5">
        <v>10</v>
      </c>
      <c r="D20" s="23">
        <v>2600</v>
      </c>
      <c r="F20" t="b">
        <f t="shared" si="0"/>
        <v>0</v>
      </c>
    </row>
    <row r="21" spans="1:6" ht="15" customHeight="1" x14ac:dyDescent="0.25">
      <c r="A21" s="7" t="s">
        <v>43</v>
      </c>
      <c r="B21" s="7" t="s">
        <v>32</v>
      </c>
      <c r="C21" s="5">
        <v>100</v>
      </c>
      <c r="D21" s="23">
        <v>2000</v>
      </c>
      <c r="F21" t="b">
        <f t="shared" si="0"/>
        <v>0</v>
      </c>
    </row>
    <row r="22" spans="1:6" ht="15" customHeight="1" x14ac:dyDescent="0.25">
      <c r="A22" s="7" t="s">
        <v>43</v>
      </c>
      <c r="B22" s="7" t="s">
        <v>33</v>
      </c>
      <c r="C22" s="5">
        <v>20</v>
      </c>
      <c r="D22" s="23">
        <v>125</v>
      </c>
      <c r="F22" t="b">
        <f t="shared" si="0"/>
        <v>0</v>
      </c>
    </row>
    <row r="23" spans="1:6" ht="15" customHeight="1" x14ac:dyDescent="0.25">
      <c r="A23" s="7" t="s">
        <v>3</v>
      </c>
      <c r="B23" s="7" t="s">
        <v>34</v>
      </c>
      <c r="C23" s="5">
        <v>200</v>
      </c>
      <c r="D23" s="23">
        <v>135</v>
      </c>
      <c r="F23" t="b">
        <f t="shared" si="0"/>
        <v>0</v>
      </c>
    </row>
    <row r="24" spans="1:6" ht="15" customHeight="1" x14ac:dyDescent="0.25">
      <c r="A24" s="7" t="s">
        <v>3</v>
      </c>
      <c r="B24" s="7" t="s">
        <v>33</v>
      </c>
      <c r="C24" s="5">
        <v>300</v>
      </c>
      <c r="D24" s="23">
        <v>145</v>
      </c>
      <c r="F24" t="b">
        <f t="shared" si="0"/>
        <v>0</v>
      </c>
    </row>
    <row r="25" spans="1:6" ht="15" customHeight="1" x14ac:dyDescent="0.25">
      <c r="A25" s="7" t="s">
        <v>3</v>
      </c>
      <c r="B25" s="7" t="s">
        <v>34</v>
      </c>
      <c r="C25" s="5">
        <v>50</v>
      </c>
      <c r="D25" s="23">
        <v>155</v>
      </c>
      <c r="F25" t="b">
        <f t="shared" si="0"/>
        <v>0</v>
      </c>
    </row>
  </sheetData>
  <conditionalFormatting sqref="A11:D25">
    <cfRule type="expression" dxfId="25" priority="4">
      <formula>AND($A11=$A$8,$B11=#REF!)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C8" sqref="C8"/>
    </sheetView>
  </sheetViews>
  <sheetFormatPr defaultRowHeight="15" x14ac:dyDescent="0.25"/>
  <cols>
    <col min="1" max="1" width="23.85546875" customWidth="1"/>
    <col min="2" max="2" width="16.7109375" customWidth="1"/>
    <col min="3" max="3" width="14.42578125" customWidth="1"/>
    <col min="4" max="4" width="9.5703125" bestFit="1" customWidth="1"/>
    <col min="5" max="5" width="3.5703125" customWidth="1"/>
    <col min="6" max="6" width="15.140625" customWidth="1"/>
    <col min="7" max="7" width="13" customWidth="1"/>
    <col min="8" max="8" width="22.140625" bestFit="1" customWidth="1"/>
    <col min="267" max="268" width="10" customWidth="1"/>
    <col min="348" max="349" width="8.5703125" customWidth="1"/>
  </cols>
  <sheetData>
    <row r="1" spans="1:8" ht="26.25" x14ac:dyDescent="0.25">
      <c r="A1" s="15" t="s">
        <v>25</v>
      </c>
      <c r="B1" s="15"/>
      <c r="C1" s="15"/>
      <c r="D1" s="15"/>
      <c r="E1" s="15"/>
      <c r="F1" s="15"/>
      <c r="G1" s="15"/>
    </row>
    <row r="2" spans="1:8" ht="15.75" x14ac:dyDescent="0.25">
      <c r="A2" s="16" t="s">
        <v>26</v>
      </c>
      <c r="B2" s="17"/>
      <c r="C2" s="17"/>
      <c r="D2" s="17"/>
      <c r="E2" s="17"/>
      <c r="F2" s="17"/>
      <c r="G2" s="17"/>
    </row>
    <row r="3" spans="1:8" ht="18.75" x14ac:dyDescent="0.25">
      <c r="A3" s="18" t="s">
        <v>27</v>
      </c>
      <c r="B3" s="18"/>
      <c r="C3" s="18"/>
      <c r="D3" s="18"/>
      <c r="E3" s="18"/>
      <c r="F3" s="18"/>
      <c r="G3" s="18"/>
    </row>
    <row r="4" spans="1:8" x14ac:dyDescent="0.25">
      <c r="A4" s="24" t="s">
        <v>49</v>
      </c>
      <c r="B4" s="19"/>
      <c r="C4" s="19"/>
      <c r="D4" s="19"/>
      <c r="E4" s="19"/>
      <c r="F4" s="19"/>
      <c r="G4" s="19"/>
    </row>
    <row r="5" spans="1:8" x14ac:dyDescent="0.25">
      <c r="A5" s="28" t="s">
        <v>50</v>
      </c>
    </row>
    <row r="7" spans="1:8" ht="24" x14ac:dyDescent="0.25">
      <c r="A7" s="29" t="s">
        <v>51</v>
      </c>
      <c r="C7" s="30" t="s">
        <v>52</v>
      </c>
    </row>
    <row r="8" spans="1:8" x14ac:dyDescent="0.25">
      <c r="A8" s="26" t="s">
        <v>3</v>
      </c>
      <c r="C8" s="31" t="b">
        <f>ISNA(VLOOKUP(A15,$A$8:$A$11,1,0))</f>
        <v>0</v>
      </c>
    </row>
    <row r="9" spans="1:8" x14ac:dyDescent="0.25">
      <c r="A9" s="26" t="s">
        <v>29</v>
      </c>
    </row>
    <row r="10" spans="1:8" x14ac:dyDescent="0.25">
      <c r="A10" s="26" t="s">
        <v>6</v>
      </c>
    </row>
    <row r="11" spans="1:8" x14ac:dyDescent="0.25">
      <c r="A11" s="26" t="s">
        <v>4</v>
      </c>
    </row>
    <row r="14" spans="1:8" ht="15.75" thickBot="1" x14ac:dyDescent="0.3">
      <c r="A14" s="3" t="s">
        <v>0</v>
      </c>
      <c r="B14" s="3" t="s">
        <v>28</v>
      </c>
      <c r="C14" s="3" t="s">
        <v>1</v>
      </c>
      <c r="D14" s="4" t="s">
        <v>2</v>
      </c>
      <c r="F14" s="27" t="s">
        <v>48</v>
      </c>
      <c r="H14" s="11"/>
    </row>
    <row r="15" spans="1:8" ht="15" customHeight="1" x14ac:dyDescent="0.25">
      <c r="A15" s="5" t="s">
        <v>29</v>
      </c>
      <c r="B15" s="5" t="s">
        <v>31</v>
      </c>
      <c r="C15" s="5">
        <v>5</v>
      </c>
      <c r="D15" s="23">
        <v>2150</v>
      </c>
      <c r="F15" t="b">
        <f>ISNA(VLOOKUP(A15,$A$8:$A$11,1,0))</f>
        <v>0</v>
      </c>
    </row>
    <row r="16" spans="1:8" x14ac:dyDescent="0.25">
      <c r="A16" s="7" t="s">
        <v>3</v>
      </c>
      <c r="B16" s="7" t="s">
        <v>30</v>
      </c>
      <c r="C16" s="5">
        <v>445</v>
      </c>
      <c r="D16" s="23">
        <v>120</v>
      </c>
      <c r="F16" t="b">
        <f t="shared" ref="F16:F29" si="0">ISNA(VLOOKUP(A16,$A$8:$A$11,1,0))</f>
        <v>0</v>
      </c>
    </row>
    <row r="17" spans="1:6" ht="15" customHeight="1" x14ac:dyDescent="0.25">
      <c r="A17" s="7" t="s">
        <v>3</v>
      </c>
      <c r="B17" s="7" t="s">
        <v>32</v>
      </c>
      <c r="C17" s="5">
        <v>30</v>
      </c>
      <c r="D17" s="23">
        <v>130</v>
      </c>
      <c r="F17" t="b">
        <f t="shared" si="0"/>
        <v>0</v>
      </c>
    </row>
    <row r="18" spans="1:6" ht="15" customHeight="1" x14ac:dyDescent="0.25">
      <c r="A18" s="7" t="s">
        <v>3</v>
      </c>
      <c r="B18" s="7" t="s">
        <v>33</v>
      </c>
      <c r="C18" s="5">
        <v>10</v>
      </c>
      <c r="D18" s="23">
        <v>140</v>
      </c>
      <c r="F18" t="b">
        <f t="shared" si="0"/>
        <v>0</v>
      </c>
    </row>
    <row r="19" spans="1:6" ht="15" customHeight="1" x14ac:dyDescent="0.25">
      <c r="A19" s="7" t="s">
        <v>6</v>
      </c>
      <c r="B19" s="7" t="s">
        <v>34</v>
      </c>
      <c r="C19" s="5">
        <v>15</v>
      </c>
      <c r="D19" s="23">
        <v>150</v>
      </c>
      <c r="F19" t="b">
        <f t="shared" si="0"/>
        <v>0</v>
      </c>
    </row>
    <row r="20" spans="1:6" ht="15" customHeight="1" x14ac:dyDescent="0.25">
      <c r="A20" s="7" t="s">
        <v>7</v>
      </c>
      <c r="B20" s="7" t="s">
        <v>30</v>
      </c>
      <c r="C20" s="5">
        <v>10</v>
      </c>
      <c r="D20" s="23">
        <v>2100</v>
      </c>
      <c r="F20" t="b">
        <f t="shared" si="0"/>
        <v>1</v>
      </c>
    </row>
    <row r="21" spans="1:6" ht="15" customHeight="1" x14ac:dyDescent="0.25">
      <c r="A21" s="7" t="s">
        <v>7</v>
      </c>
      <c r="B21" s="7" t="s">
        <v>32</v>
      </c>
      <c r="C21" s="5">
        <v>200</v>
      </c>
      <c r="D21" s="23">
        <v>2200</v>
      </c>
      <c r="F21" t="b">
        <f t="shared" si="0"/>
        <v>1</v>
      </c>
    </row>
    <row r="22" spans="1:6" ht="15" customHeight="1" x14ac:dyDescent="0.25">
      <c r="A22" s="7" t="s">
        <v>7</v>
      </c>
      <c r="B22" s="7" t="s">
        <v>33</v>
      </c>
      <c r="C22" s="5">
        <v>10</v>
      </c>
      <c r="D22" s="23">
        <v>2300</v>
      </c>
      <c r="F22" t="b">
        <f t="shared" si="0"/>
        <v>1</v>
      </c>
    </row>
    <row r="23" spans="1:6" ht="15" customHeight="1" x14ac:dyDescent="0.25">
      <c r="A23" s="7" t="s">
        <v>7</v>
      </c>
      <c r="B23" s="7" t="s">
        <v>34</v>
      </c>
      <c r="C23" s="5">
        <v>10</v>
      </c>
      <c r="D23" s="23">
        <v>2500</v>
      </c>
      <c r="F23" t="b">
        <f t="shared" si="0"/>
        <v>1</v>
      </c>
    </row>
    <row r="24" spans="1:6" ht="15" customHeight="1" x14ac:dyDescent="0.25">
      <c r="A24" s="7" t="s">
        <v>7</v>
      </c>
      <c r="B24" s="7" t="s">
        <v>30</v>
      </c>
      <c r="C24" s="5">
        <v>10</v>
      </c>
      <c r="D24" s="23">
        <v>2600</v>
      </c>
      <c r="F24" t="b">
        <f t="shared" si="0"/>
        <v>1</v>
      </c>
    </row>
    <row r="25" spans="1:6" ht="15" customHeight="1" x14ac:dyDescent="0.25">
      <c r="A25" s="7" t="s">
        <v>8</v>
      </c>
      <c r="B25" s="7" t="s">
        <v>32</v>
      </c>
      <c r="C25" s="5">
        <v>100</v>
      </c>
      <c r="D25" s="23">
        <v>2000</v>
      </c>
      <c r="F25" t="b">
        <f t="shared" si="0"/>
        <v>1</v>
      </c>
    </row>
    <row r="26" spans="1:6" ht="15" customHeight="1" x14ac:dyDescent="0.25">
      <c r="A26" s="7" t="s">
        <v>8</v>
      </c>
      <c r="B26" s="7" t="s">
        <v>33</v>
      </c>
      <c r="C26" s="5">
        <v>20</v>
      </c>
      <c r="D26" s="23">
        <v>125</v>
      </c>
      <c r="F26" t="b">
        <f t="shared" si="0"/>
        <v>1</v>
      </c>
    </row>
    <row r="27" spans="1:6" ht="15" customHeight="1" x14ac:dyDescent="0.25">
      <c r="A27" s="5" t="s">
        <v>4</v>
      </c>
      <c r="B27" s="7" t="s">
        <v>34</v>
      </c>
      <c r="C27" s="5">
        <v>200</v>
      </c>
      <c r="D27" s="23">
        <v>135</v>
      </c>
      <c r="F27" t="b">
        <f t="shared" si="0"/>
        <v>0</v>
      </c>
    </row>
    <row r="28" spans="1:6" ht="15" customHeight="1" x14ac:dyDescent="0.25">
      <c r="A28" s="5" t="s">
        <v>4</v>
      </c>
      <c r="B28" s="7" t="s">
        <v>33</v>
      </c>
      <c r="C28" s="5">
        <v>300</v>
      </c>
      <c r="D28" s="23">
        <v>145</v>
      </c>
      <c r="F28" t="b">
        <f t="shared" si="0"/>
        <v>0</v>
      </c>
    </row>
    <row r="29" spans="1:6" ht="15" customHeight="1" x14ac:dyDescent="0.25">
      <c r="A29" s="5" t="s">
        <v>4</v>
      </c>
      <c r="B29" s="7" t="s">
        <v>34</v>
      </c>
      <c r="C29" s="5">
        <v>50</v>
      </c>
      <c r="D29" s="23">
        <v>155</v>
      </c>
      <c r="F29" t="b">
        <f t="shared" si="0"/>
        <v>0</v>
      </c>
    </row>
  </sheetData>
  <conditionalFormatting sqref="A15:D29">
    <cfRule type="expression" dxfId="16" priority="1">
      <formula>AND($A15=$A$8,$B15=#REF!)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0" customWidth="1"/>
    <col min="2" max="16384" width="9.140625" style="10" hidden="1"/>
  </cols>
  <sheetData>
    <row r="1" spans="1:7" ht="36.75" customHeight="1" x14ac:dyDescent="0.25">
      <c r="A1" s="32" t="s">
        <v>22</v>
      </c>
      <c r="B1" s="32"/>
      <c r="C1" s="32"/>
      <c r="D1" s="32"/>
      <c r="E1" s="32"/>
      <c r="F1" s="32"/>
      <c r="G1" s="32"/>
    </row>
    <row r="2" spans="1:7" ht="107.25" customHeight="1" x14ac:dyDescent="0.25">
      <c r="A2" s="14" t="s">
        <v>23</v>
      </c>
    </row>
    <row r="3" spans="1:7" ht="105" customHeight="1" x14ac:dyDescent="0.25">
      <c r="A3" s="14" t="s">
        <v>24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0" customWidth="1"/>
    <col min="2" max="16384" width="9.140625" style="10" hidden="1"/>
  </cols>
  <sheetData>
    <row r="1" spans="1:7" ht="36.75" customHeight="1" x14ac:dyDescent="0.25">
      <c r="A1" s="32" t="s">
        <v>22</v>
      </c>
      <c r="B1" s="32"/>
      <c r="C1" s="32"/>
      <c r="D1" s="32"/>
      <c r="E1" s="32"/>
      <c r="F1" s="32"/>
      <c r="G1" s="32"/>
    </row>
    <row r="2" spans="1:7" ht="107.25" customHeight="1" x14ac:dyDescent="0.25">
      <c r="A2" s="14" t="s">
        <v>23</v>
      </c>
    </row>
    <row r="3" spans="1:7" ht="105" customHeight="1" x14ac:dyDescent="0.25">
      <c r="A3" s="14" t="s">
        <v>24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Задачи 1-6</vt:lpstr>
      <vt:lpstr>Задача 7</vt:lpstr>
      <vt:lpstr>Задача 7.1</vt:lpstr>
      <vt:lpstr>Задача 8</vt:lpstr>
      <vt:lpstr>Задача 9</vt:lpstr>
      <vt:lpstr>EXCEL2.RU</vt:lpstr>
      <vt:lpstr>'Задача 7'!Критерии</vt:lpstr>
      <vt:lpstr>'Задача 7.1'!Критерии</vt:lpstr>
      <vt:lpstr>'Задача 8'!Критерии</vt:lpstr>
      <vt:lpstr>'Задача 9'!Критерии</vt:lpstr>
      <vt:lpstr>'Задачи 1-6'!Критерии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Обычный</cp:lastModifiedBy>
  <dcterms:created xsi:type="dcterms:W3CDTF">2010-12-03T06:49:33Z</dcterms:created>
  <dcterms:modified xsi:type="dcterms:W3CDTF">2018-01-16T18:23:56Z</dcterms:modified>
</cp:coreProperties>
</file>