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tabRatio="626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18" i="3" l="1"/>
  <c r="G17" i="3"/>
  <c r="F6" i="3"/>
  <c r="E17" i="3"/>
  <c r="G16" i="3"/>
  <c r="G15" i="3"/>
  <c r="E15" i="3"/>
  <c r="E14" i="3"/>
  <c r="G14" i="3"/>
  <c r="G13" i="3"/>
  <c r="D13" i="3"/>
  <c r="B18" i="3"/>
  <c r="G12" i="3" l="1"/>
  <c r="E12" i="3"/>
  <c r="H6" i="3"/>
  <c r="E16" i="3" s="1"/>
  <c r="D16" i="3"/>
  <c r="G6" i="3"/>
  <c r="E18" i="3" s="1"/>
  <c r="D15" i="3"/>
  <c r="D14" i="3"/>
  <c r="D12" i="3"/>
  <c r="B6" i="3"/>
  <c r="E13" i="3" s="1"/>
</calcChain>
</file>

<file path=xl/sharedStrings.xml><?xml version="1.0" encoding="utf-8"?>
<sst xmlns="http://schemas.openxmlformats.org/spreadsheetml/2006/main" count="48" uniqueCount="33">
  <si>
    <t>Продавец</t>
  </si>
  <si>
    <t>Продажи</t>
  </si>
  <si>
    <t xml:space="preserve">  </t>
  </si>
  <si>
    <t>Рощин</t>
  </si>
  <si>
    <t>Белов</t>
  </si>
  <si>
    <t>Батурин</t>
  </si>
  <si>
    <t>Результат</t>
  </si>
  <si>
    <t>Задание</t>
  </si>
  <si>
    <t>Исходная таблица</t>
  </si>
  <si>
    <t>Примечание</t>
  </si>
  <si>
    <t>Три критерия, условия отбора ИЛИ и И</t>
  </si>
  <si>
    <t>Больше среднего</t>
  </si>
  <si>
    <t>Количество чисел больше среднего</t>
  </si>
  <si>
    <t>Среднее значение продаж</t>
  </si>
  <si>
    <t>Таблицы критериев</t>
  </si>
  <si>
    <t>Число продаж Белова, которые выше среднего, + число продаж Батурина</t>
  </si>
  <si>
    <t>Критерий задан формулой</t>
  </si>
  <si>
    <t>Один критерий</t>
  </si>
  <si>
    <t>&gt;3000</t>
  </si>
  <si>
    <t>Альтернативное решение</t>
  </si>
  <si>
    <t>Два критерия (разные столбцы), условие И</t>
  </si>
  <si>
    <t>Два критерия (разные столбцы), условие ИЛИ</t>
  </si>
  <si>
    <t>&lt;6000</t>
  </si>
  <si>
    <t>Два критерия (один столбец), условие И</t>
  </si>
  <si>
    <t>&lt;3000</t>
  </si>
  <si>
    <t>&gt;6000</t>
  </si>
  <si>
    <t>Два критерия (один столбец), условие ИЛИ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</si>
  <si>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</si>
  <si>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</si>
  <si>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</si>
  <si>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</si>
  <si>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</si>
  <si>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БСЧЁТ() - Подсчет с множественными условиями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</si>
</sst>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3" fontId="0" fillId="4" borderId="1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1" xfId="0" applyFill="1" applyBorder="1" applyAlignment="1">
      <alignment vertical="top" wrapText="1"/>
    </xf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1" xfId="0" applyNumberFormat="1" applyFill="1" applyBorder="1" applyAlignment="1">
      <alignment vertical="top"/>
    </xf>
    <xf numFmtId="1" fontId="0" fillId="0" borderId="1" xfId="0" applyNumberFormat="1" applyFont="1" applyBorder="1"/>
    <xf numFmtId="0" fontId="12" fillId="6" borderId="0" xfId="1" applyFont="1" applyFill="1" applyAlignment="1">
      <alignment vertical="center" wrapText="1"/>
    </xf>
    <xf numFmtId="0" fontId="11" fillId="5" borderId="0" xfId="4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  <xf numFmtId="0" fontId="6" fillId="7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bschyot-podschet-s-mnozhestvennymi-usloviyami-v-ms-excel-bschyot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8"/>
  <sheetViews>
    <sheetView tabSelected="1" workbookViewId="0">
      <selection activeCell="A4" sqref="A4"/>
    </sheetView>
  </sheetViews>
  <sheetFormatPr defaultRowHeight="15" x14ac:dyDescent="0.25"/>
  <cols>
    <col min="1" max="1" width="29" style="1" customWidth="1"/>
    <col min="2" max="2" width="14.5703125" style="1" customWidth="1"/>
    <col min="3" max="3" width="3.140625" style="1" customWidth="1"/>
    <col min="4" max="4" width="36.140625" style="1" bestFit="1" customWidth="1"/>
    <col min="5" max="5" width="10" style="1" bestFit="1" customWidth="1"/>
    <col min="6" max="6" width="37.28515625" style="1" bestFit="1" customWidth="1"/>
    <col min="7" max="8" width="12" style="1" customWidth="1"/>
    <col min="9" max="9" width="11" style="1" customWidth="1"/>
    <col min="10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10" ht="26.25" x14ac:dyDescent="0.25">
      <c r="A1" s="32" t="s">
        <v>30</v>
      </c>
      <c r="B1" s="32"/>
      <c r="C1" s="32"/>
      <c r="D1" s="32"/>
      <c r="E1" s="32"/>
      <c r="F1" s="32"/>
      <c r="G1" s="32"/>
    </row>
    <row r="2" spans="1:10" ht="15.75" x14ac:dyDescent="0.25">
      <c r="A2" s="35" t="s">
        <v>31</v>
      </c>
      <c r="B2" s="33"/>
      <c r="C2" s="33"/>
      <c r="D2" s="33"/>
      <c r="E2" s="33"/>
      <c r="F2" s="33"/>
      <c r="G2" s="33"/>
    </row>
    <row r="3" spans="1:10" ht="18.75" x14ac:dyDescent="0.25">
      <c r="A3" s="34" t="s">
        <v>32</v>
      </c>
      <c r="B3" s="34"/>
      <c r="C3" s="34"/>
      <c r="D3" s="34"/>
      <c r="E3" s="34"/>
      <c r="F3" s="34"/>
      <c r="G3" s="34"/>
    </row>
    <row r="4" spans="1:10" ht="16.5" x14ac:dyDescent="0.3">
      <c r="A4" s="22" t="s">
        <v>14</v>
      </c>
      <c r="B4" s="15"/>
      <c r="C4" s="15"/>
      <c r="D4" s="18"/>
      <c r="E4" s="21"/>
      <c r="H4" s="19"/>
      <c r="I4" s="20"/>
      <c r="J4" s="19"/>
    </row>
    <row r="5" spans="1:10" x14ac:dyDescent="0.25">
      <c r="A5" s="12" t="s">
        <v>1</v>
      </c>
      <c r="B5" s="13" t="s">
        <v>0</v>
      </c>
      <c r="C5" s="14"/>
      <c r="D5" s="12" t="s">
        <v>1</v>
      </c>
      <c r="E5" s="12" t="s">
        <v>1</v>
      </c>
      <c r="F5" s="13" t="s">
        <v>11</v>
      </c>
      <c r="G5" s="13" t="s">
        <v>0</v>
      </c>
      <c r="H5" s="13" t="s">
        <v>0</v>
      </c>
      <c r="I5" s="12" t="s">
        <v>1</v>
      </c>
    </row>
    <row r="6" spans="1:10" x14ac:dyDescent="0.25">
      <c r="A6" t="s">
        <v>24</v>
      </c>
      <c r="B6" s="2" t="str">
        <f>"=Белов"</f>
        <v>=Белов</v>
      </c>
      <c r="D6" t="s">
        <v>18</v>
      </c>
      <c r="E6" t="s">
        <v>22</v>
      </c>
      <c r="F6" s="2" t="b">
        <f>B12&gt;AVERAGE($B$12:$B$16)</f>
        <v>1</v>
      </c>
      <c r="G6" s="2" t="str">
        <f>"=Белов"</f>
        <v>=Белов</v>
      </c>
      <c r="H6" s="2" t="str">
        <f>"=Белов"</f>
        <v>=Белов</v>
      </c>
    </row>
    <row r="7" spans="1:10" x14ac:dyDescent="0.25">
      <c r="A7" t="s">
        <v>25</v>
      </c>
      <c r="B7" s="2"/>
      <c r="G7" s="26" t="s">
        <v>5</v>
      </c>
      <c r="H7" s="26"/>
      <c r="I7" t="s">
        <v>25</v>
      </c>
    </row>
    <row r="8" spans="1:10" x14ac:dyDescent="0.25">
      <c r="B8" s="2"/>
    </row>
    <row r="9" spans="1:10" x14ac:dyDescent="0.25">
      <c r="A9" s="2" t="s">
        <v>2</v>
      </c>
      <c r="B9" s="2" t="s">
        <v>2</v>
      </c>
    </row>
    <row r="10" spans="1:10" x14ac:dyDescent="0.25">
      <c r="A10" s="23" t="s">
        <v>8</v>
      </c>
      <c r="B10" s="2"/>
    </row>
    <row r="11" spans="1:10" x14ac:dyDescent="0.25">
      <c r="A11" s="12" t="s">
        <v>0</v>
      </c>
      <c r="B11" s="12" t="s">
        <v>1</v>
      </c>
      <c r="D11" s="3" t="s">
        <v>7</v>
      </c>
      <c r="E11" s="3" t="s">
        <v>6</v>
      </c>
      <c r="F11" s="3" t="s">
        <v>9</v>
      </c>
      <c r="G11" s="25" t="s">
        <v>19</v>
      </c>
      <c r="H11" s="24"/>
    </row>
    <row r="12" spans="1:10" x14ac:dyDescent="0.25">
      <c r="A12" s="4" t="s">
        <v>3</v>
      </c>
      <c r="B12" s="5">
        <v>5122</v>
      </c>
      <c r="D12" s="16" t="str">
        <f>"Число продаж " &amp;A6</f>
        <v>Число продаж &lt;3000</v>
      </c>
      <c r="E12" s="11">
        <f>DCOUNT(B11:B16,B11,A5:A6)</f>
        <v>2</v>
      </c>
      <c r="F12" s="16" t="s">
        <v>17</v>
      </c>
      <c r="G12" s="28">
        <f>COUNTIF(B12:B16,A6)</f>
        <v>2</v>
      </c>
      <c r="H12" s="27"/>
    </row>
    <row r="13" spans="1:10" ht="30" x14ac:dyDescent="0.25">
      <c r="A13" s="7" t="s">
        <v>4</v>
      </c>
      <c r="B13" s="8">
        <v>450</v>
      </c>
      <c r="D13" s="6" t="str">
        <f>"Число продаж Белова "&amp;A6</f>
        <v>Число продаж Белова &lt;3000</v>
      </c>
      <c r="E13" s="11">
        <f>DCOUNT(A11:B16,B11,A5:B6)</f>
        <v>2</v>
      </c>
      <c r="F13" s="16" t="s">
        <v>20</v>
      </c>
      <c r="G13" s="29">
        <f>COUNTIFS(A12:A16,"Белов",B12:B16,A6)</f>
        <v>2</v>
      </c>
    </row>
    <row r="14" spans="1:10" ht="30" x14ac:dyDescent="0.25">
      <c r="A14" s="4" t="s">
        <v>5</v>
      </c>
      <c r="B14" s="5">
        <v>6328</v>
      </c>
      <c r="D14" s="6" t="str">
        <f>"Число продаж  "&amp;D6&amp;" и "&amp;E6</f>
        <v>Число продаж  &gt;3000 и &lt;6000</v>
      </c>
      <c r="E14" s="11">
        <f>DCOUNT(B11:B16,B11,D5:E6)</f>
        <v>1</v>
      </c>
      <c r="F14" s="16" t="s">
        <v>23</v>
      </c>
      <c r="G14" s="29">
        <f>COUNTIFS(B12:B16,"&gt;3000",B12:B16,"&lt;6000")</f>
        <v>1</v>
      </c>
    </row>
    <row r="15" spans="1:10" ht="30" x14ac:dyDescent="0.25">
      <c r="A15" s="7" t="s">
        <v>4</v>
      </c>
      <c r="B15" s="8">
        <v>6544</v>
      </c>
      <c r="D15" s="6" t="str">
        <f>"Число продаж "&amp;A6&amp;" или "&amp;A7</f>
        <v>Число продаж &lt;3000 или &gt;6000</v>
      </c>
      <c r="E15" s="11">
        <f>DCOUNT(B11:B16,B11,A5:A7)</f>
        <v>4</v>
      </c>
      <c r="F15" s="16" t="s">
        <v>26</v>
      </c>
      <c r="G15" s="29">
        <f>COUNTIF(B12:B16,"&lt;3000")+COUNTIF(B12:B16,"&gt;6000")</f>
        <v>4</v>
      </c>
    </row>
    <row r="16" spans="1:10" ht="30" x14ac:dyDescent="0.25">
      <c r="A16" s="4" t="s">
        <v>4</v>
      </c>
      <c r="B16" s="5">
        <v>1245</v>
      </c>
      <c r="D16" s="6" t="str">
        <f>"Продажи Белова или продажи"&amp;I7</f>
        <v>Продажи Белова или продажи&gt;6000</v>
      </c>
      <c r="E16" s="11">
        <f>DCOUNT(A11:B16,B11,H5:I7)</f>
        <v>4</v>
      </c>
      <c r="F16" s="16" t="s">
        <v>21</v>
      </c>
      <c r="G16" s="29">
        <f>COUNTIF(A12:A16,"Белов")+COUNTIF(B12:B16,"&gt;6000")-COUNTIFS(B12:B16,"&gt;6000",A12:A16,"Белов")</f>
        <v>4</v>
      </c>
    </row>
    <row r="17" spans="1:7" x14ac:dyDescent="0.25">
      <c r="D17" s="6" t="s">
        <v>12</v>
      </c>
      <c r="E17" s="11">
        <f>DCOUNT(B11:B16,B11,F5:F6)</f>
        <v>3</v>
      </c>
      <c r="F17" s="16" t="s">
        <v>16</v>
      </c>
      <c r="G17" s="29">
        <f>COUNTIF(B12:B16,"&gt;"&amp;AVERAGE($B$12:$B$16))</f>
        <v>3</v>
      </c>
    </row>
    <row r="18" spans="1:7" ht="30" x14ac:dyDescent="0.25">
      <c r="A18" s="9" t="s">
        <v>13</v>
      </c>
      <c r="B18" s="10">
        <f>AVERAGE($B$12:$B$16)</f>
        <v>3937.8</v>
      </c>
      <c r="D18" s="16" t="s">
        <v>15</v>
      </c>
      <c r="E18" s="11">
        <f>DCOUNT(A11:B16,B11,F5:G7)</f>
        <v>2</v>
      </c>
      <c r="F18" s="6" t="s">
        <v>10</v>
      </c>
      <c r="G18" s="29">
        <f>COUNTIFS(B12:B16,"&gt;"&amp;AVERAGE($B$12:$B$16),A12:A16,"Белов")+COUNTIF(A12:A16,"Батурин")</f>
        <v>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31" t="s">
        <v>27</v>
      </c>
      <c r="B1" s="31"/>
      <c r="C1" s="31"/>
      <c r="D1" s="31"/>
      <c r="E1" s="31"/>
      <c r="F1" s="31"/>
      <c r="G1" s="31"/>
    </row>
    <row r="2" spans="1:7" ht="107.25" customHeight="1" x14ac:dyDescent="0.25">
      <c r="A2" s="30" t="s">
        <v>28</v>
      </c>
    </row>
    <row r="3" spans="1:7" ht="105" customHeight="1" x14ac:dyDescent="0.25">
      <c r="A3" s="30" t="s">
        <v>29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31" t="s">
        <v>27</v>
      </c>
      <c r="B1" s="31"/>
      <c r="C1" s="31"/>
      <c r="D1" s="31"/>
      <c r="E1" s="31"/>
      <c r="F1" s="31"/>
      <c r="G1" s="31"/>
    </row>
    <row r="2" spans="1:7" ht="107.25" customHeight="1" x14ac:dyDescent="0.25">
      <c r="A2" s="30" t="s">
        <v>28</v>
      </c>
    </row>
    <row r="3" spans="1:7" ht="105" customHeight="1" x14ac:dyDescent="0.25">
      <c r="A3" s="30" t="s">
        <v>29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2015-03-15T08:38:30Z</dcterms:modified>
</cp:coreProperties>
</file>