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811"/>
  </bookViews>
  <sheets>
    <sheet name="Полином" sheetId="1" r:id="rId1"/>
    <sheet name="EXCEL2.RU" sheetId="8" r:id="rId2"/>
    <sheet name="EXCEL2.RU (2)" sheetId="9" state="veryHidden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G67" i="1" l="1"/>
  <c r="B67" i="1"/>
  <c r="D67" i="1"/>
  <c r="E67" i="1"/>
  <c r="F67" i="1"/>
  <c r="C67" i="1"/>
  <c r="C41" i="1" l="1"/>
  <c r="B42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B68" i="1" l="1"/>
  <c r="E68" i="1"/>
  <c r="C68" i="1"/>
  <c r="G68" i="1"/>
  <c r="F68" i="1"/>
  <c r="D68" i="1"/>
  <c r="B43" i="1"/>
  <c r="B44" i="1" l="1"/>
  <c r="F69" i="1"/>
  <c r="B69" i="1"/>
  <c r="C69" i="1"/>
  <c r="G69" i="1"/>
  <c r="D69" i="1"/>
  <c r="E69" i="1"/>
  <c r="B45" i="1" l="1"/>
  <c r="D70" i="1"/>
  <c r="B70" i="1"/>
  <c r="E70" i="1"/>
  <c r="C70" i="1"/>
  <c r="F70" i="1"/>
  <c r="G70" i="1"/>
  <c r="B46" i="1" l="1"/>
  <c r="G71" i="1"/>
  <c r="D71" i="1"/>
  <c r="E71" i="1"/>
  <c r="F71" i="1"/>
  <c r="C71" i="1"/>
  <c r="B71" i="1"/>
  <c r="B47" i="1" l="1"/>
  <c r="B72" i="1"/>
  <c r="E72" i="1"/>
  <c r="C72" i="1"/>
  <c r="G72" i="1"/>
  <c r="F72" i="1"/>
  <c r="D72" i="1"/>
  <c r="B48" i="1" l="1"/>
  <c r="F73" i="1"/>
  <c r="B73" i="1"/>
  <c r="C73" i="1"/>
  <c r="G73" i="1"/>
  <c r="D73" i="1"/>
  <c r="E73" i="1"/>
  <c r="B49" i="1" l="1"/>
  <c r="D74" i="1"/>
  <c r="B74" i="1"/>
  <c r="E74" i="1"/>
  <c r="C74" i="1"/>
  <c r="G74" i="1"/>
  <c r="F74" i="1"/>
  <c r="B50" i="1" l="1"/>
  <c r="G75" i="1"/>
  <c r="D75" i="1"/>
  <c r="E75" i="1"/>
  <c r="F75" i="1"/>
  <c r="C75" i="1"/>
  <c r="B75" i="1"/>
  <c r="B51" i="1" l="1"/>
  <c r="B76" i="1"/>
  <c r="E76" i="1"/>
  <c r="C76" i="1"/>
  <c r="G76" i="1"/>
  <c r="F76" i="1"/>
  <c r="D76" i="1"/>
  <c r="B52" i="1" l="1"/>
  <c r="F77" i="1"/>
  <c r="B77" i="1"/>
  <c r="C77" i="1"/>
  <c r="G77" i="1"/>
  <c r="D77" i="1"/>
  <c r="E77" i="1"/>
  <c r="B53" i="1" l="1"/>
  <c r="D78" i="1"/>
  <c r="B78" i="1"/>
  <c r="E78" i="1"/>
  <c r="C78" i="1"/>
  <c r="F78" i="1"/>
  <c r="G78" i="1"/>
  <c r="B54" i="1" l="1"/>
  <c r="G79" i="1"/>
  <c r="D79" i="1"/>
  <c r="E79" i="1"/>
  <c r="F79" i="1"/>
  <c r="B79" i="1"/>
  <c r="C79" i="1"/>
  <c r="B55" i="1" l="1"/>
  <c r="B80" i="1"/>
  <c r="E80" i="1"/>
  <c r="C80" i="1"/>
  <c r="G80" i="1"/>
  <c r="F80" i="1"/>
  <c r="D80" i="1"/>
  <c r="B56" i="1" l="1"/>
  <c r="F81" i="1"/>
  <c r="B81" i="1"/>
  <c r="C81" i="1"/>
  <c r="G81" i="1"/>
  <c r="D81" i="1"/>
  <c r="E81" i="1"/>
  <c r="B57" i="1" l="1"/>
  <c r="D82" i="1"/>
  <c r="B82" i="1"/>
  <c r="E82" i="1"/>
  <c r="C82" i="1"/>
  <c r="G82" i="1"/>
  <c r="F82" i="1"/>
  <c r="B58" i="1" l="1"/>
  <c r="G83" i="1"/>
  <c r="D83" i="1"/>
  <c r="E83" i="1"/>
  <c r="F83" i="1"/>
  <c r="C83" i="1"/>
  <c r="B83" i="1"/>
  <c r="B59" i="1" l="1"/>
  <c r="B84" i="1"/>
  <c r="E84" i="1"/>
  <c r="C84" i="1"/>
  <c r="G84" i="1"/>
  <c r="F84" i="1"/>
  <c r="D84" i="1"/>
  <c r="B60" i="1" l="1"/>
  <c r="F85" i="1"/>
  <c r="B85" i="1"/>
  <c r="C85" i="1"/>
  <c r="G85" i="1"/>
  <c r="D85" i="1"/>
  <c r="E85" i="1"/>
  <c r="D86" i="1" l="1"/>
  <c r="B86" i="1"/>
  <c r="E86" i="1"/>
  <c r="F86" i="1"/>
  <c r="G86" i="1"/>
  <c r="C86" i="1"/>
  <c r="I67" i="1" l="1" a="1"/>
  <c r="I69" i="1" l="1"/>
  <c r="I71" i="1"/>
  <c r="I73" i="1"/>
  <c r="I68" i="1"/>
  <c r="I70" i="1"/>
  <c r="I72" i="1"/>
  <c r="I67" i="1"/>
  <c r="I26" i="1" l="1"/>
  <c r="I21" i="1"/>
  <c r="I25" i="1"/>
  <c r="I22" i="1"/>
  <c r="I23" i="1"/>
  <c r="I24" i="1"/>
  <c r="I20" i="1"/>
  <c r="M26" i="1"/>
  <c r="M21" i="1"/>
  <c r="M27" i="1"/>
  <c r="M32" i="1"/>
  <c r="G26" i="1" l="1"/>
  <c r="H25" i="1"/>
  <c r="B26" i="1"/>
  <c r="H20" i="1"/>
  <c r="M22" i="1"/>
  <c r="M24" i="1"/>
  <c r="F22" i="1" s="1"/>
  <c r="M20" i="1"/>
  <c r="H26" i="1" s="1"/>
  <c r="M28" i="1"/>
  <c r="M23" i="1"/>
  <c r="M25" i="1"/>
  <c r="F21" i="1" s="1"/>
  <c r="M31" i="1"/>
  <c r="M29" i="1"/>
  <c r="M30" i="1"/>
  <c r="B20" i="1" s="1"/>
  <c r="E23" i="1" l="1"/>
  <c r="D24" i="1"/>
  <c r="E22" i="1"/>
  <c r="D23" i="1"/>
  <c r="C25" i="1"/>
  <c r="C24" i="1"/>
  <c r="B25" i="1"/>
  <c r="G20" i="1"/>
  <c r="G21" i="1"/>
  <c r="C26" i="1"/>
  <c r="E24" i="1"/>
  <c r="G22" i="1"/>
  <c r="D25" i="1"/>
  <c r="F23" i="1"/>
  <c r="H21" i="1"/>
  <c r="B22" i="1"/>
  <c r="C21" i="1"/>
  <c r="D20" i="1"/>
  <c r="F25" i="1"/>
  <c r="H23" i="1"/>
  <c r="G24" i="1"/>
  <c r="E26" i="1"/>
  <c r="F26" i="1"/>
  <c r="H24" i="1"/>
  <c r="G25" i="1"/>
  <c r="C22" i="1"/>
  <c r="B23" i="1"/>
  <c r="D21" i="1"/>
  <c r="E20" i="1"/>
  <c r="F20" i="1"/>
  <c r="C23" i="1"/>
  <c r="E21" i="1"/>
  <c r="B24" i="1"/>
  <c r="D22" i="1"/>
  <c r="E25" i="1"/>
  <c r="G23" i="1"/>
  <c r="D26" i="1"/>
  <c r="F24" i="1"/>
  <c r="H22" i="1"/>
  <c r="B21" i="1"/>
  <c r="C20" i="1"/>
  <c r="D28" i="1" l="1"/>
  <c r="B31" i="1" a="1"/>
  <c r="F31" i="1" s="1"/>
  <c r="C35" i="1" l="1"/>
  <c r="G35" i="1"/>
  <c r="G34" i="1"/>
  <c r="G33" i="1"/>
  <c r="D37" i="1"/>
  <c r="H37" i="1"/>
  <c r="C33" i="1"/>
  <c r="F33" i="1"/>
  <c r="C37" i="1"/>
  <c r="H35" i="1"/>
  <c r="G32" i="1"/>
  <c r="E33" i="1"/>
  <c r="D36" i="1"/>
  <c r="B32" i="1"/>
  <c r="D33" i="1"/>
  <c r="C34" i="1"/>
  <c r="D31" i="1"/>
  <c r="D34" i="1"/>
  <c r="F35" i="1"/>
  <c r="D32" i="1"/>
  <c r="B33" i="1"/>
  <c r="C32" i="1"/>
  <c r="D35" i="1"/>
  <c r="E31" i="1"/>
  <c r="B35" i="1"/>
  <c r="F36" i="1"/>
  <c r="E35" i="1"/>
  <c r="F34" i="1"/>
  <c r="B37" i="1"/>
  <c r="G37" i="1"/>
  <c r="E34" i="1"/>
  <c r="E37" i="1"/>
  <c r="F37" i="1"/>
  <c r="C31" i="1"/>
  <c r="G36" i="1"/>
  <c r="E32" i="1"/>
  <c r="G31" i="1"/>
  <c r="H32" i="1"/>
  <c r="B34" i="1"/>
  <c r="E36" i="1"/>
  <c r="B31" i="1"/>
  <c r="H33" i="1"/>
  <c r="H36" i="1"/>
  <c r="F32" i="1"/>
  <c r="B36" i="1"/>
  <c r="C36" i="1"/>
  <c r="H31" i="1"/>
  <c r="H34" i="1"/>
  <c r="I31" i="1" l="1" a="1"/>
  <c r="I36" i="1" s="1"/>
  <c r="I32" i="1" l="1"/>
  <c r="I37" i="1"/>
  <c r="I31" i="1"/>
  <c r="I34" i="1"/>
  <c r="I35" i="1"/>
  <c r="I33" i="1"/>
  <c r="K14" i="1" l="1"/>
  <c r="K13" i="1" s="1"/>
  <c r="D53" i="1"/>
  <c r="D50" i="1"/>
  <c r="D47" i="1"/>
  <c r="D42" i="1"/>
  <c r="D56" i="1"/>
  <c r="D45" i="1"/>
  <c r="D54" i="1"/>
  <c r="D52" i="1"/>
  <c r="D44" i="1"/>
  <c r="D55" i="1"/>
  <c r="D41" i="1"/>
  <c r="D43" i="1"/>
  <c r="D48" i="1"/>
  <c r="D58" i="1"/>
  <c r="D60" i="1"/>
  <c r="D49" i="1"/>
  <c r="D46" i="1"/>
  <c r="D51" i="1"/>
  <c r="D59" i="1"/>
  <c r="D57" i="1"/>
</calcChain>
</file>

<file path=xl/sharedStrings.xml><?xml version="1.0" encoding="utf-8"?>
<sst xmlns="http://schemas.openxmlformats.org/spreadsheetml/2006/main" count="59" uniqueCount="55">
  <si>
    <t>x</t>
  </si>
  <si>
    <t>y</t>
  </si>
  <si>
    <t>Матрица коэффициентов</t>
  </si>
  <si>
    <t>Определитель матрицы</t>
  </si>
  <si>
    <t>Обратная матрица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</si>
  <si>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</si>
  <si>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</si>
  <si>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</si>
  <si>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Кубическая аппроксимация</t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</si>
  <si>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0</t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</si>
  <si>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</si>
  <si>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</si>
  <si>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</si>
  <si>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</si>
  <si>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</si>
  <si>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</si>
  <si>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t>Решение</t>
  </si>
  <si>
    <t>Сумма степеней Х</t>
  </si>
  <si>
    <t>Степень (для Х)</t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</si>
  <si>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</si>
  <si>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</si>
  <si>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</si>
  <si>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</si>
  <si>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</si>
  <si>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</si>
  <si>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t>Свободные члены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</si>
  <si>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</si>
  <si>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</si>
  <si>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</si>
  <si>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y=ax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+bx+с</t>
    </r>
  </si>
  <si>
    <r>
      <t>y=ax</t>
    </r>
    <r>
      <rPr>
        <vertAlign val="super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+bx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+cx+d</t>
    </r>
  </si>
  <si>
    <t>Полиномы</t>
  </si>
  <si>
    <r>
      <t>y=b</t>
    </r>
    <r>
      <rPr>
        <vertAlign val="subscript"/>
        <sz val="11"/>
        <rFont val="Calibri"/>
        <family val="2"/>
        <charset val="204"/>
        <scheme val="minor"/>
      </rPr>
      <t>0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1</t>
    </r>
    <r>
      <rPr>
        <sz val="11"/>
        <rFont val="Calibri"/>
        <family val="2"/>
        <charset val="204"/>
        <scheme val="minor"/>
      </rPr>
      <t>x+b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4</t>
    </r>
  </si>
  <si>
    <r>
      <t>y=b</t>
    </r>
    <r>
      <rPr>
        <vertAlign val="subscript"/>
        <sz val="11"/>
        <rFont val="Calibri"/>
        <family val="2"/>
        <charset val="204"/>
        <scheme val="minor"/>
      </rPr>
      <t>0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1</t>
    </r>
    <r>
      <rPr>
        <sz val="11"/>
        <rFont val="Calibri"/>
        <family val="2"/>
        <charset val="204"/>
        <scheme val="minor"/>
      </rPr>
      <t>x+b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5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5</t>
    </r>
  </si>
  <si>
    <r>
      <t>y=b</t>
    </r>
    <r>
      <rPr>
        <vertAlign val="subscript"/>
        <sz val="11"/>
        <rFont val="Calibri"/>
        <family val="2"/>
        <charset val="204"/>
        <scheme val="minor"/>
      </rPr>
      <t>0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1</t>
    </r>
    <r>
      <rPr>
        <sz val="11"/>
        <rFont val="Calibri"/>
        <family val="2"/>
        <charset val="204"/>
        <scheme val="minor"/>
      </rPr>
      <t>x+b</t>
    </r>
    <r>
      <rPr>
        <vertAlign val="sub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3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5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5</t>
    </r>
    <r>
      <rPr>
        <sz val="11"/>
        <rFont val="Calibri"/>
        <family val="2"/>
        <charset val="204"/>
        <scheme val="minor"/>
      </rPr>
      <t>+b</t>
    </r>
    <r>
      <rPr>
        <vertAlign val="subscript"/>
        <sz val="11"/>
        <rFont val="Calibri"/>
        <family val="2"/>
        <charset val="204"/>
        <scheme val="minor"/>
      </rPr>
      <t>6</t>
    </r>
    <r>
      <rPr>
        <sz val="11"/>
        <rFont val="Calibri"/>
        <family val="2"/>
        <charset val="204"/>
        <scheme val="minor"/>
      </rPr>
      <t>x</t>
    </r>
    <r>
      <rPr>
        <vertAlign val="superscript"/>
        <sz val="11"/>
        <rFont val="Calibri"/>
        <family val="2"/>
        <charset val="204"/>
        <scheme val="minor"/>
      </rPr>
      <t>6</t>
    </r>
  </si>
  <si>
    <t>Квадратичная аппроксимация</t>
  </si>
  <si>
    <t>Аппроксимация полиномом 4-й степени</t>
  </si>
  <si>
    <t>Аппроксимация полиномом 5-й степени</t>
  </si>
  <si>
    <t>Аппроксимация полиномом 6-й степени</t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</si>
  <si>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</si>
  <si>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Выбрано</t>
  </si>
  <si>
    <t>Для названия диаграммы</t>
  </si>
  <si>
    <t>Аппроксимация полиномами (до 6-й степени включительно)</t>
  </si>
  <si>
    <t>Данные</t>
  </si>
  <si>
    <t>ŷ</t>
  </si>
  <si>
    <r>
      <t>x</t>
    </r>
    <r>
      <rPr>
        <b/>
        <vertAlign val="superscript"/>
        <sz val="11"/>
        <rFont val="Calibri"/>
        <family val="2"/>
        <charset val="204"/>
        <scheme val="minor"/>
      </rPr>
      <t>i</t>
    </r>
  </si>
  <si>
    <t>Аппроксимирующая кривая (сглаж.)</t>
  </si>
  <si>
    <t>X2</t>
  </si>
  <si>
    <t>X3</t>
  </si>
  <si>
    <t>X4</t>
  </si>
  <si>
    <t>X5</t>
  </si>
  <si>
    <t>X1</t>
  </si>
  <si>
    <t>X6</t>
  </si>
  <si>
    <t>Решение с помощью функции ЛИНЕЙН()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</si>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</sst>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"/>
    <numFmt numFmtId="166" formatCode="0.000"/>
    <numFmt numFmtId="167" formatCode="0.000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vertAlign val="subscript"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0" fillId="4" borderId="0" xfId="1" applyFont="1" applyFill="1" applyAlignment="1">
      <alignment vertical="center" wrapText="1"/>
    </xf>
    <xf numFmtId="0" fontId="13" fillId="5" borderId="0" xfId="0" applyFont="1" applyFill="1" applyBorder="1"/>
    <xf numFmtId="0" fontId="13" fillId="5" borderId="2" xfId="0" applyFont="1" applyFill="1" applyBorder="1"/>
    <xf numFmtId="166" fontId="6" fillId="0" borderId="1" xfId="0" applyNumberFormat="1" applyFont="1" applyFill="1" applyBorder="1"/>
    <xf numFmtId="0" fontId="14" fillId="0" borderId="1" xfId="0" applyFont="1" applyBorder="1"/>
    <xf numFmtId="0" fontId="15" fillId="0" borderId="1" xfId="0" applyFont="1" applyBorder="1"/>
    <xf numFmtId="167" fontId="1" fillId="7" borderId="3" xfId="0" applyNumberFormat="1" applyFont="1" applyFill="1" applyBorder="1"/>
    <xf numFmtId="167" fontId="0" fillId="0" borderId="0" xfId="0" applyNumberFormat="1"/>
    <xf numFmtId="165" fontId="0" fillId="0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 vertical="center"/>
    </xf>
    <xf numFmtId="11" fontId="18" fillId="0" borderId="1" xfId="0" applyNumberFormat="1" applyFont="1" applyBorder="1"/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center"/>
    </xf>
    <xf numFmtId="0" fontId="9" fillId="3" borderId="0" xfId="7" applyFont="1" applyFill="1" applyAlignment="1" applyProtection="1">
      <alignment vertical="center"/>
    </xf>
    <xf numFmtId="0" fontId="5" fillId="9" borderId="0" xfId="4" applyFill="1" applyAlignment="1" applyProtection="1"/>
    <xf numFmtId="0" fontId="19" fillId="9" borderId="0" xfId="0" applyFont="1" applyFill="1" applyAlignment="1"/>
    <xf numFmtId="0" fontId="20" fillId="9" borderId="0" xfId="0" applyFont="1" applyFill="1" applyAlignment="1">
      <alignment vertical="center"/>
    </xf>
    <xf numFmtId="0" fontId="0" fillId="10" borderId="0" xfId="0" applyFill="1"/>
    <xf numFmtId="0" fontId="6" fillId="0" borderId="4" xfId="0" applyFont="1" applyFill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3" xfId="0" applyBorder="1"/>
    <xf numFmtId="0" fontId="6" fillId="0" borderId="7" xfId="0" applyFont="1" applyFill="1" applyBorder="1"/>
    <xf numFmtId="0" fontId="0" fillId="10" borderId="0" xfId="0" applyFont="1" applyFill="1"/>
    <xf numFmtId="0" fontId="0" fillId="0" borderId="7" xfId="0" applyBorder="1"/>
    <xf numFmtId="11" fontId="23" fillId="0" borderId="1" xfId="0" applyNumberFormat="1" applyFont="1" applyFill="1" applyBorder="1" applyAlignment="1">
      <alignment horizontal="center" vertical="center"/>
    </xf>
    <xf numFmtId="0" fontId="24" fillId="5" borderId="2" xfId="0" applyFont="1" applyFill="1" applyBorder="1"/>
    <xf numFmtId="0" fontId="15" fillId="0" borderId="0" xfId="0" applyFont="1"/>
    <xf numFmtId="0" fontId="25" fillId="0" borderId="0" xfId="0" applyFont="1"/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1" fillId="0" borderId="3" xfId="0" applyFont="1" applyBorder="1"/>
    <xf numFmtId="11" fontId="18" fillId="0" borderId="9" xfId="0" applyNumberFormat="1" applyFont="1" applyBorder="1"/>
    <xf numFmtId="0" fontId="1" fillId="8" borderId="7" xfId="0" applyFont="1" applyFill="1" applyBorder="1"/>
    <xf numFmtId="0" fontId="0" fillId="8" borderId="8" xfId="0" applyFill="1" applyBorder="1"/>
    <xf numFmtId="0" fontId="0" fillId="8" borderId="3" xfId="0" applyFill="1" applyBorder="1"/>
    <xf numFmtId="0" fontId="0" fillId="0" borderId="7" xfId="0" applyFont="1" applyBorder="1"/>
    <xf numFmtId="0" fontId="0" fillId="0" borderId="4" xfId="0" applyBorder="1"/>
    <xf numFmtId="0" fontId="14" fillId="0" borderId="1" xfId="0" applyFont="1" applyFill="1" applyBorder="1" applyAlignment="1">
      <alignment vertical="top" wrapText="1"/>
    </xf>
    <xf numFmtId="0" fontId="15" fillId="0" borderId="0" xfId="0" applyFont="1" applyBorder="1"/>
    <xf numFmtId="0" fontId="1" fillId="10" borderId="0" xfId="0" applyFont="1" applyFill="1"/>
    <xf numFmtId="0" fontId="24" fillId="5" borderId="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67" fontId="1" fillId="7" borderId="1" xfId="0" applyNumberFormat="1" applyFont="1" applyFill="1" applyBorder="1"/>
    <xf numFmtId="0" fontId="9" fillId="3" borderId="0" xfId="4" applyFont="1" applyFill="1" applyAlignment="1" applyProtection="1">
      <alignment horizontal="center" vertical="center"/>
    </xf>
    <xf numFmtId="0" fontId="5" fillId="9" borderId="0" xfId="4" applyFill="1" applyAlignment="1" applyProtection="1">
      <alignment horizontal="right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7">
    <dxf>
      <fill>
        <patternFill>
          <bgColor theme="6" tint="-0.24994659260841701"/>
        </patternFill>
      </fill>
    </dxf>
    <dxf>
      <font>
        <color theme="6"/>
      </font>
    </dxf>
    <dxf>
      <font>
        <color theme="6"/>
      </font>
    </dxf>
    <dxf>
      <font>
        <color theme="6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Полином!$K$13</c:f>
          <c:strCache>
            <c:ptCount val="1"/>
            <c:pt idx="0">
              <c:v>Аппроксимация полиномом 5-й степени
 y=-0,0005x^5+0,0278x^4-0,5979x^3+5,2193x^2-13,3023x+12,1147</c:v>
            </c:pt>
          </c:strCache>
        </c:strRef>
      </c:tx>
      <c:layout>
        <c:manualLayout>
          <c:xMode val="edge"/>
          <c:yMode val="edge"/>
          <c:x val="0.16143322475570032"/>
          <c:y val="8.3735909822866342E-2"/>
        </c:manualLayout>
      </c:layout>
      <c:overlay val="1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20917925114433158"/>
          <c:w val="0.87381037529671346"/>
          <c:h val="0.63015380323836334"/>
        </c:manualLayout>
      </c:layout>
      <c:scatterChart>
        <c:scatterStyle val="lineMarker"/>
        <c:varyColors val="0"/>
        <c:ser>
          <c:idx val="0"/>
          <c:order val="0"/>
          <c:tx>
            <c:strRef>
              <c:f>Полином!$C$40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trendline>
            <c:name>Полином 5-й степ.</c:name>
            <c:trendlineType val="poly"/>
            <c:order val="5"/>
            <c:dispRSqr val="0"/>
            <c:dispEq val="1"/>
            <c:trendlineLbl>
              <c:layout>
                <c:manualLayout>
                  <c:x val="6.2342199081792303E-2"/>
                  <c:y val="-0.50436785981462462"/>
                </c:manualLayout>
              </c:layout>
              <c:numFmt formatCode="#,##0.0000" sourceLinked="0"/>
              <c:spPr>
                <a:solidFill>
                  <a:schemeClr val="bg1">
                    <a:lumMod val="85000"/>
                  </a:schemeClr>
                </a:solidFill>
              </c:spPr>
              <c:txPr>
                <a:bodyPr anchor="b" anchorCtr="1"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Полином!$B$41:$B$60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Полином!$C$41:$C$60</c:f>
              <c:numCache>
                <c:formatCode>0.0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28</c:v>
                </c:pt>
                <c:pt idx="3">
                  <c:v>6</c:v>
                </c:pt>
                <c:pt idx="4">
                  <c:v>15</c:v>
                </c:pt>
                <c:pt idx="5">
                  <c:v>44</c:v>
                </c:pt>
                <c:pt idx="6">
                  <c:v>17</c:v>
                </c:pt>
                <c:pt idx="7">
                  <c:v>37</c:v>
                </c:pt>
                <c:pt idx="8">
                  <c:v>44</c:v>
                </c:pt>
                <c:pt idx="9">
                  <c:v>38</c:v>
                </c:pt>
                <c:pt idx="10">
                  <c:v>25</c:v>
                </c:pt>
                <c:pt idx="11">
                  <c:v>36</c:v>
                </c:pt>
                <c:pt idx="12">
                  <c:v>26</c:v>
                </c:pt>
                <c:pt idx="13">
                  <c:v>33</c:v>
                </c:pt>
                <c:pt idx="14">
                  <c:v>17</c:v>
                </c:pt>
                <c:pt idx="15">
                  <c:v>26</c:v>
                </c:pt>
                <c:pt idx="16">
                  <c:v>35</c:v>
                </c:pt>
                <c:pt idx="17">
                  <c:v>22</c:v>
                </c:pt>
                <c:pt idx="18">
                  <c:v>28</c:v>
                </c:pt>
                <c:pt idx="19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A6-466A-9EE1-DBBE36C10F9C}"/>
            </c:ext>
          </c:extLst>
        </c:ser>
        <c:ser>
          <c:idx val="1"/>
          <c:order val="1"/>
          <c:tx>
            <c:strRef>
              <c:f>Полином!$D$39</c:f>
              <c:strCache>
                <c:ptCount val="1"/>
                <c:pt idx="0">
                  <c:v>Аппроксимирующая кривая (сглаж.)</c:v>
                </c:pt>
              </c:strCache>
            </c:strRef>
          </c:tx>
          <c:marker>
            <c:symbol val="none"/>
          </c:marker>
          <c:xVal>
            <c:numRef>
              <c:f>Полином!$B$41:$B$60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Полином!$D$41:$D$60</c:f>
              <c:numCache>
                <c:formatCode>0.000</c:formatCode>
                <c:ptCount val="20"/>
                <c:pt idx="0">
                  <c:v>2.0347035572652743</c:v>
                </c:pt>
                <c:pt idx="1">
                  <c:v>5.180761389852222</c:v>
                </c:pt>
                <c:pt idx="2">
                  <c:v>10.802278621800781</c:v>
                </c:pt>
                <c:pt idx="3">
                  <c:v>17.304061968876795</c:v>
                </c:pt>
                <c:pt idx="4">
                  <c:v>23.537343702693192</c:v>
                </c:pt>
                <c:pt idx="5">
                  <c:v>28.744308504932178</c:v>
                </c:pt>
                <c:pt idx="6">
                  <c:v>32.50262032156752</c:v>
                </c:pt>
                <c:pt idx="7">
                  <c:v>34.669949217086753</c:v>
                </c:pt>
                <c:pt idx="8">
                  <c:v>35.328498228713499</c:v>
                </c:pt>
                <c:pt idx="9">
                  <c:v>34.729530220629442</c:v>
                </c:pt>
                <c:pt idx="10">
                  <c:v>33.237894738196928</c:v>
                </c:pt>
                <c:pt idx="11">
                  <c:v>31.276554862180774</c:v>
                </c:pt>
                <c:pt idx="12">
                  <c:v>29.271114062971265</c:v>
                </c:pt>
                <c:pt idx="13">
                  <c:v>27.594343054805449</c:v>
                </c:pt>
                <c:pt idx="14">
                  <c:v>26.510706649989515</c:v>
                </c:pt>
                <c:pt idx="15">
                  <c:v>26.120890613122583</c:v>
                </c:pt>
                <c:pt idx="16">
                  <c:v>26.306328515314817</c:v>
                </c:pt>
                <c:pt idx="17">
                  <c:v>26.673728588416225</c:v>
                </c:pt>
                <c:pt idx="18">
                  <c:v>26.499600579234539</c:v>
                </c:pt>
                <c:pt idx="19">
                  <c:v>24.674782603753556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A6-466A-9EE1-DBBE36C1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32544"/>
        <c:axId val="135534464"/>
      </c:scatterChart>
      <c:valAx>
        <c:axId val="1355325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5534464"/>
        <c:crosses val="autoZero"/>
        <c:crossBetween val="midCat"/>
      </c:valAx>
      <c:valAx>
        <c:axId val="135534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553254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$H$6" max="6" min="2" page="10" val="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</xdr:colOff>
          <xdr:row>6</xdr:row>
          <xdr:rowOff>47625</xdr:rowOff>
        </xdr:from>
        <xdr:to>
          <xdr:col>7</xdr:col>
          <xdr:colOff>485775</xdr:colOff>
          <xdr:row>9</xdr:row>
          <xdr:rowOff>9525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excel2.ru/articles/mnk-priblizhenie-polinomom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86"/>
  <sheetViews>
    <sheetView tabSelected="1" workbookViewId="0">
      <selection activeCell="M2" sqref="M2"/>
    </sheetView>
  </sheetViews>
  <sheetFormatPr defaultRowHeight="15" x14ac:dyDescent="0.25"/>
  <cols>
    <col min="1" max="1" width="5.42578125" customWidth="1"/>
    <col min="2" max="8" width="13.7109375" customWidth="1"/>
    <col min="9" max="9" width="13.85546875" customWidth="1"/>
    <col min="10" max="10" width="32.28515625" bestFit="1" customWidth="1"/>
    <col min="11" max="11" width="9" customWidth="1"/>
    <col min="12" max="12" width="8.5703125" bestFit="1" customWidth="1"/>
    <col min="13" max="13" width="21.140625" customWidth="1"/>
    <col min="14" max="14" width="12.28515625" bestFit="1" customWidth="1"/>
    <col min="273" max="274" width="10" customWidth="1"/>
    <col min="354" max="355" width="8.5703125" customWidth="1"/>
  </cols>
  <sheetData>
    <row r="1" spans="1:13" ht="26.25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75" x14ac:dyDescent="0.25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54" t="s">
        <v>54</v>
      </c>
    </row>
    <row r="3" spans="1:13" ht="18.75" x14ac:dyDescent="0.25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x14ac:dyDescent="0.25">
      <c r="A4" s="32" t="s">
        <v>42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6" spans="1:13" x14ac:dyDescent="0.25">
      <c r="H6" s="6">
        <v>5</v>
      </c>
      <c r="J6" s="28" t="s">
        <v>31</v>
      </c>
      <c r="K6" s="28" t="s">
        <v>41</v>
      </c>
      <c r="L6" s="29"/>
      <c r="M6" s="30"/>
    </row>
    <row r="7" spans="1:13" ht="17.25" x14ac:dyDescent="0.25">
      <c r="J7" s="31" t="s">
        <v>29</v>
      </c>
      <c r="K7" s="45" t="s">
        <v>35</v>
      </c>
      <c r="L7" s="29"/>
      <c r="M7" s="30"/>
    </row>
    <row r="8" spans="1:13" ht="17.25" x14ac:dyDescent="0.25">
      <c r="J8" s="31" t="s">
        <v>30</v>
      </c>
      <c r="K8" s="45" t="s">
        <v>8</v>
      </c>
      <c r="L8" s="29"/>
      <c r="M8" s="30"/>
    </row>
    <row r="9" spans="1:13" ht="18.75" x14ac:dyDescent="0.35">
      <c r="J9" s="31" t="s">
        <v>32</v>
      </c>
      <c r="K9" s="33" t="s">
        <v>36</v>
      </c>
      <c r="L9" s="29"/>
      <c r="M9" s="30"/>
    </row>
    <row r="10" spans="1:13" ht="18.75" x14ac:dyDescent="0.35">
      <c r="E10" s="4"/>
      <c r="J10" s="31" t="s">
        <v>33</v>
      </c>
      <c r="K10" s="33" t="s">
        <v>37</v>
      </c>
      <c r="L10" s="29"/>
      <c r="M10" s="30"/>
    </row>
    <row r="11" spans="1:13" ht="18.75" x14ac:dyDescent="0.35">
      <c r="E11" s="4"/>
      <c r="J11" s="25" t="s">
        <v>34</v>
      </c>
      <c r="K11" s="46" t="s">
        <v>38</v>
      </c>
      <c r="L11" s="26"/>
      <c r="M11" s="27"/>
    </row>
    <row r="12" spans="1:13" x14ac:dyDescent="0.25">
      <c r="E12" s="4"/>
    </row>
    <row r="13" spans="1:13" x14ac:dyDescent="0.25">
      <c r="E13" s="4"/>
      <c r="J13" s="33" t="s">
        <v>40</v>
      </c>
      <c r="K13" s="33" t="str">
        <f ca="1">INDEX(K7:K11,H6-1)&amp;CHAR(10)&amp;K14</f>
        <v>Аппроксимация полиномом 5-й степени
 y=-0,0005x^5+0,0278x^4-0,5979x^3+5,2193x^2-13,3023x+12,1147</v>
      </c>
      <c r="L13" s="29"/>
      <c r="M13" s="30"/>
    </row>
    <row r="14" spans="1:13" x14ac:dyDescent="0.25">
      <c r="K14" t="str">
        <f ca="1">" y="&amp;TEXT(I31,"0,0000")&amp;"x^"&amp;H6&amp;
IF(I32&lt;0,"","+")&amp;TEXT(I32,"0,0000")&amp;IF((H6-1)=1,"x",IF((H6-1)=0,"","x^"&amp;H6-1))&amp;
IF(I33&lt;0,"","+")&amp;TEXT(I33,"0,0000")&amp;IF((H6-2)=1,"x",IF((H6-2)=0,"","x^"&amp;H6-2))&amp;
IF(ISNA(I34),"",IF(I34&lt;0,"","+")&amp;TEXT(I34,"0,0000")&amp;IF((H6-3)=1,"x",IF((H6-3)=0,"","x^"&amp;H6-3)))&amp;
IF(ISNA(I35),"",IF(I35&lt;0,"","+")&amp;TEXT(I35,"0,0000")&amp;IF((H6-4)=1,"x",IF((H6-4)=0,"","x^"&amp;H6-4)))&amp;
IF(ISNA(I36),"",IF(I36&lt;0,"","+")&amp;TEXT(I36,"0,0000")&amp;IF((H6-5)=1,"x",IF((H6-5)=0,"","x^"&amp;H6-5)))&amp;
IF(ISNA(I37),"",IF(I37&lt;0,"","+")&amp;TEXT(I37,"0,0000")&amp;IF((H6-6)=1,"x",IF((H6-6)=0,"","x^"&amp;H6-6)))</f>
        <v xml:space="preserve"> y=-0,0005x^5+0,0278x^4-0,5979x^3+5,2193x^2-13,3023x+12,1147</v>
      </c>
    </row>
    <row r="15" spans="1:13" ht="111" customHeight="1" x14ac:dyDescent="0.25">
      <c r="G15" s="4"/>
    </row>
    <row r="16" spans="1:13" ht="18.75" x14ac:dyDescent="0.35">
      <c r="A16" s="1" t="s">
        <v>39</v>
      </c>
      <c r="G16" s="4"/>
    </row>
    <row r="18" spans="1:14" x14ac:dyDescent="0.25">
      <c r="A18" s="1" t="s">
        <v>2</v>
      </c>
    </row>
    <row r="19" spans="1:14" ht="30" x14ac:dyDescent="0.25">
      <c r="B19" s="19">
        <v>1</v>
      </c>
      <c r="C19" s="19">
        <v>2</v>
      </c>
      <c r="D19" s="19">
        <v>3</v>
      </c>
      <c r="E19" s="19">
        <v>4</v>
      </c>
      <c r="F19" s="19">
        <v>5</v>
      </c>
      <c r="G19" s="19">
        <v>6</v>
      </c>
      <c r="H19" s="19">
        <v>7</v>
      </c>
      <c r="I19" s="18" t="s">
        <v>25</v>
      </c>
      <c r="K19" s="38" t="s">
        <v>45</v>
      </c>
      <c r="L19" s="39" t="s">
        <v>18</v>
      </c>
      <c r="M19" s="47" t="s">
        <v>17</v>
      </c>
    </row>
    <row r="20" spans="1:14" ht="17.25" x14ac:dyDescent="0.25">
      <c r="A20" s="19">
        <v>1</v>
      </c>
      <c r="B20" s="34">
        <f ca="1">IF(AND(B$19&lt;=($H$6+1),$A20&lt;=($H$6+1)),OFFSET($M$20,$H$6*2-B$19+1-$A20+1,),"")</f>
        <v>40843452659050</v>
      </c>
      <c r="C20" s="34">
        <f t="shared" ref="C20:H26" ca="1" si="0">IF(AND(C$19&lt;=($H$6+1),$A20&lt;=($H$6+1)),OFFSET($M$20,$H$6*2-C$19+1-$A20+1,),"")</f>
        <v>2093435326520</v>
      </c>
      <c r="D20" s="34">
        <f t="shared" ca="1" si="0"/>
        <v>108363590026</v>
      </c>
      <c r="E20" s="34">
        <f t="shared" ca="1" si="0"/>
        <v>5678375240</v>
      </c>
      <c r="F20" s="34">
        <f t="shared" ca="1" si="0"/>
        <v>302221930</v>
      </c>
      <c r="G20" s="34">
        <f t="shared" ca="1" si="0"/>
        <v>16417400</v>
      </c>
      <c r="H20" s="34" t="str">
        <f t="shared" ca="1" si="0"/>
        <v/>
      </c>
      <c r="I20" s="16">
        <f ca="1">IF($A20&lt;=($H$6+1),SUMPRODUCT(POWER($B$41:$B$60,$H$6-(ROW()-ROW($I$20))),$C$41:$C$60),"")</f>
        <v>435765355</v>
      </c>
      <c r="K20" s="5" t="s">
        <v>9</v>
      </c>
      <c r="L20" s="12">
        <v>0</v>
      </c>
      <c r="M20" s="11">
        <f t="shared" ref="M20:M32" si="1">SUMPRODUCT(POWER($B$41:$B$60,L20))</f>
        <v>20</v>
      </c>
      <c r="N20" s="14"/>
    </row>
    <row r="21" spans="1:14" ht="17.25" x14ac:dyDescent="0.25">
      <c r="A21" s="19">
        <v>2</v>
      </c>
      <c r="B21" s="34">
        <f t="shared" ref="B21:B26" ca="1" si="2">IF(AND(B$19&lt;=($H$6+1),$A21&lt;=($H$6+1)),OFFSET($M$20,$H$6*2-B$19+1-$A21+1,),"")</f>
        <v>2093435326520</v>
      </c>
      <c r="C21" s="34">
        <f t="shared" ca="1" si="0"/>
        <v>108363590026</v>
      </c>
      <c r="D21" s="34">
        <f t="shared" ca="1" si="0"/>
        <v>5678375240</v>
      </c>
      <c r="E21" s="34">
        <f t="shared" ca="1" si="0"/>
        <v>302221930</v>
      </c>
      <c r="F21" s="34">
        <f t="shared" ca="1" si="0"/>
        <v>16417400</v>
      </c>
      <c r="G21" s="34">
        <f t="shared" ca="1" si="0"/>
        <v>917146</v>
      </c>
      <c r="H21" s="34" t="str">
        <f t="shared" ca="1" si="0"/>
        <v/>
      </c>
      <c r="I21" s="16">
        <f t="shared" ref="I21:I26" ca="1" si="3">IF($A21&lt;=($H$6+1),SUMPRODUCT(POWER($B$41:$B$60,$H$6-(ROW()-ROW($I$20))),$C$41:$C$60),"")</f>
        <v>24635307</v>
      </c>
      <c r="K21" s="5" t="s">
        <v>10</v>
      </c>
      <c r="L21" s="12">
        <v>1</v>
      </c>
      <c r="M21" s="11">
        <f t="shared" si="1"/>
        <v>230</v>
      </c>
      <c r="N21" s="14"/>
    </row>
    <row r="22" spans="1:14" ht="17.25" x14ac:dyDescent="0.25">
      <c r="A22" s="19">
        <v>3</v>
      </c>
      <c r="B22" s="34">
        <f t="shared" ca="1" si="2"/>
        <v>108363590026</v>
      </c>
      <c r="C22" s="34">
        <f t="shared" ca="1" si="0"/>
        <v>5678375240</v>
      </c>
      <c r="D22" s="34">
        <f t="shared" ca="1" si="0"/>
        <v>302221930</v>
      </c>
      <c r="E22" s="34">
        <f t="shared" ca="1" si="0"/>
        <v>16417400</v>
      </c>
      <c r="F22" s="34">
        <f t="shared" ca="1" si="0"/>
        <v>917146</v>
      </c>
      <c r="G22" s="34">
        <f t="shared" ca="1" si="0"/>
        <v>53360</v>
      </c>
      <c r="H22" s="34" t="str">
        <f t="shared" ca="1" si="0"/>
        <v/>
      </c>
      <c r="I22" s="16">
        <f t="shared" ca="1" si="3"/>
        <v>1454827</v>
      </c>
      <c r="K22" s="5" t="s">
        <v>11</v>
      </c>
      <c r="L22" s="12">
        <v>2</v>
      </c>
      <c r="M22" s="11">
        <f t="shared" si="1"/>
        <v>3310</v>
      </c>
      <c r="N22" s="14"/>
    </row>
    <row r="23" spans="1:14" ht="17.25" x14ac:dyDescent="0.25">
      <c r="A23" s="19">
        <v>4</v>
      </c>
      <c r="B23" s="34">
        <f t="shared" ca="1" si="2"/>
        <v>5678375240</v>
      </c>
      <c r="C23" s="34">
        <f t="shared" ca="1" si="0"/>
        <v>302221930</v>
      </c>
      <c r="D23" s="34">
        <f t="shared" ca="1" si="0"/>
        <v>16417400</v>
      </c>
      <c r="E23" s="34">
        <f t="shared" ca="1" si="0"/>
        <v>917146</v>
      </c>
      <c r="F23" s="34">
        <f t="shared" ca="1" si="0"/>
        <v>53360</v>
      </c>
      <c r="G23" s="34">
        <f t="shared" ca="1" si="0"/>
        <v>3310</v>
      </c>
      <c r="H23" s="34" t="str">
        <f t="shared" ca="1" si="0"/>
        <v/>
      </c>
      <c r="I23" s="16">
        <f t="shared" ca="1" si="3"/>
        <v>91527</v>
      </c>
      <c r="K23" s="5" t="s">
        <v>12</v>
      </c>
      <c r="L23" s="12">
        <v>3</v>
      </c>
      <c r="M23" s="11">
        <f t="shared" si="1"/>
        <v>53360</v>
      </c>
      <c r="N23" s="14"/>
    </row>
    <row r="24" spans="1:14" ht="17.25" x14ac:dyDescent="0.25">
      <c r="A24" s="19">
        <v>5</v>
      </c>
      <c r="B24" s="34">
        <f t="shared" ca="1" si="2"/>
        <v>302221930</v>
      </c>
      <c r="C24" s="34">
        <f t="shared" ca="1" si="0"/>
        <v>16417400</v>
      </c>
      <c r="D24" s="34">
        <f t="shared" ca="1" si="0"/>
        <v>917146</v>
      </c>
      <c r="E24" s="34">
        <f t="shared" ca="1" si="0"/>
        <v>53360</v>
      </c>
      <c r="F24" s="34">
        <f t="shared" ca="1" si="0"/>
        <v>3310</v>
      </c>
      <c r="G24" s="34">
        <f t="shared" ca="1" si="0"/>
        <v>230</v>
      </c>
      <c r="H24" s="34" t="str">
        <f t="shared" ca="1" si="0"/>
        <v/>
      </c>
      <c r="I24" s="16">
        <f t="shared" ca="1" si="3"/>
        <v>6325</v>
      </c>
      <c r="K24" s="5" t="s">
        <v>13</v>
      </c>
      <c r="L24" s="12">
        <v>4</v>
      </c>
      <c r="M24" s="11">
        <f t="shared" si="1"/>
        <v>917146</v>
      </c>
      <c r="N24" s="14"/>
    </row>
    <row r="25" spans="1:14" ht="17.25" x14ac:dyDescent="0.25">
      <c r="A25" s="19">
        <v>6</v>
      </c>
      <c r="B25" s="34">
        <f t="shared" ca="1" si="2"/>
        <v>16417400</v>
      </c>
      <c r="C25" s="34">
        <f t="shared" ca="1" si="0"/>
        <v>917146</v>
      </c>
      <c r="D25" s="34">
        <f t="shared" ca="1" si="0"/>
        <v>53360</v>
      </c>
      <c r="E25" s="34">
        <f t="shared" ca="1" si="0"/>
        <v>3310</v>
      </c>
      <c r="F25" s="34">
        <f t="shared" ca="1" si="0"/>
        <v>230</v>
      </c>
      <c r="G25" s="34">
        <f t="shared" ca="1" si="0"/>
        <v>20</v>
      </c>
      <c r="H25" s="34" t="str">
        <f t="shared" ca="1" si="0"/>
        <v/>
      </c>
      <c r="I25" s="16">
        <f t="shared" ca="1" si="3"/>
        <v>503</v>
      </c>
      <c r="K25" s="5" t="s">
        <v>14</v>
      </c>
      <c r="L25" s="12">
        <v>5</v>
      </c>
      <c r="M25" s="11">
        <f t="shared" si="1"/>
        <v>16417400</v>
      </c>
      <c r="N25" s="14"/>
    </row>
    <row r="26" spans="1:14" ht="17.25" x14ac:dyDescent="0.25">
      <c r="A26" s="19">
        <v>7</v>
      </c>
      <c r="B26" s="34" t="str">
        <f t="shared" ca="1" si="2"/>
        <v/>
      </c>
      <c r="C26" s="34" t="str">
        <f t="shared" ca="1" si="0"/>
        <v/>
      </c>
      <c r="D26" s="34" t="str">
        <f t="shared" ca="1" si="0"/>
        <v/>
      </c>
      <c r="E26" s="34" t="str">
        <f t="shared" ca="1" si="0"/>
        <v/>
      </c>
      <c r="F26" s="34" t="str">
        <f t="shared" ca="1" si="0"/>
        <v/>
      </c>
      <c r="G26" s="34" t="str">
        <f t="shared" ca="1" si="0"/>
        <v/>
      </c>
      <c r="H26" s="34" t="str">
        <f t="shared" ca="1" si="0"/>
        <v/>
      </c>
      <c r="I26" s="16" t="str">
        <f t="shared" si="3"/>
        <v/>
      </c>
      <c r="K26" s="5" t="s">
        <v>15</v>
      </c>
      <c r="L26" s="12">
        <v>6</v>
      </c>
      <c r="M26" s="11">
        <f t="shared" si="1"/>
        <v>302221930</v>
      </c>
      <c r="N26" s="14"/>
    </row>
    <row r="27" spans="1:14" ht="17.25" x14ac:dyDescent="0.25">
      <c r="K27" s="5" t="s">
        <v>19</v>
      </c>
      <c r="L27" s="12">
        <v>7</v>
      </c>
      <c r="M27" s="11">
        <f t="shared" si="1"/>
        <v>5678375240</v>
      </c>
    </row>
    <row r="28" spans="1:14" ht="17.25" x14ac:dyDescent="0.25">
      <c r="B28" s="3" t="s">
        <v>3</v>
      </c>
      <c r="C28" s="5"/>
      <c r="D28" s="5">
        <f ca="1">MDETERM(OFFSET($B$20,,,$H$6+1,$H$6+1))</f>
        <v>2.8236121767999403E+29</v>
      </c>
      <c r="K28" s="5" t="s">
        <v>20</v>
      </c>
      <c r="L28" s="12">
        <v>8</v>
      </c>
      <c r="M28" s="11">
        <f t="shared" si="1"/>
        <v>108363590026</v>
      </c>
    </row>
    <row r="29" spans="1:14" ht="17.25" x14ac:dyDescent="0.25">
      <c r="K29" s="5" t="s">
        <v>21</v>
      </c>
      <c r="L29" s="12">
        <v>9</v>
      </c>
      <c r="M29" s="11">
        <f t="shared" si="1"/>
        <v>2093435326520</v>
      </c>
    </row>
    <row r="30" spans="1:14" ht="17.25" x14ac:dyDescent="0.25">
      <c r="B30" s="42" t="s">
        <v>4</v>
      </c>
      <c r="C30" s="43"/>
      <c r="D30" s="43"/>
      <c r="E30" s="43"/>
      <c r="F30" s="43"/>
      <c r="G30" s="43"/>
      <c r="H30" s="44"/>
      <c r="I30" s="40" t="s">
        <v>16</v>
      </c>
      <c r="K30" s="5" t="s">
        <v>22</v>
      </c>
      <c r="L30" s="12">
        <v>10</v>
      </c>
      <c r="M30" s="11">
        <f t="shared" si="1"/>
        <v>40843452659050</v>
      </c>
    </row>
    <row r="31" spans="1:14" ht="17.25" x14ac:dyDescent="0.25">
      <c r="B31" s="41">
        <f t="array" aca="1" ref="B31:H37" ca="1">MINVERSE(OFFSET($B$20,,,$H$6+1,$H$6+1))</f>
        <v>3.9260555478182336E-9</v>
      </c>
      <c r="C31" s="41">
        <f ca="1"/>
        <v>-2.2574819399915549E-7</v>
      </c>
      <c r="D31" s="41">
        <f ca="1"/>
        <v>4.7636140646674202E-6</v>
      </c>
      <c r="E31" s="41">
        <f ca="1"/>
        <v>-4.4923890605609419E-5</v>
      </c>
      <c r="F31" s="41">
        <f ca="1"/>
        <v>1.8228096347753977E-4</v>
      </c>
      <c r="G31" s="41">
        <f ca="1"/>
        <v>-2.4122807015611981E-4</v>
      </c>
      <c r="H31" s="41" t="e">
        <f ca="1"/>
        <v>#N/A</v>
      </c>
      <c r="I31" s="13">
        <f t="array" aca="1" ref="I31:I37" ca="1">MMULT(OFFSET($B$31,,,$H$6+1,$H$6+1),OFFSET($I$20,,,$H$6+1))</f>
        <v>-4.6227621481470527E-4</v>
      </c>
      <c r="K31" s="5" t="s">
        <v>23</v>
      </c>
      <c r="L31" s="12">
        <v>11</v>
      </c>
      <c r="M31" s="11">
        <f t="shared" si="1"/>
        <v>803362417655720</v>
      </c>
    </row>
    <row r="32" spans="1:14" ht="17.25" x14ac:dyDescent="0.25">
      <c r="B32" s="17">
        <f ca="1"/>
        <v>-2.2574819399935608E-7</v>
      </c>
      <c r="C32" s="17">
        <f ca="1"/>
        <v>1.3073467545756207E-5</v>
      </c>
      <c r="D32" s="17">
        <f ca="1"/>
        <v>-2.7818334269567055E-4</v>
      </c>
      <c r="E32" s="17">
        <f ca="1"/>
        <v>2.6489961447970722E-3</v>
      </c>
      <c r="F32" s="17">
        <f ca="1"/>
        <v>-1.0865342667358649E-2</v>
      </c>
      <c r="G32" s="17">
        <f ca="1"/>
        <v>1.4531733745003906E-2</v>
      </c>
      <c r="H32" s="17" t="e">
        <f ca="1"/>
        <v>#N/A</v>
      </c>
      <c r="I32" s="13">
        <f ca="1"/>
        <v>2.7846589123255328E-2</v>
      </c>
      <c r="K32" s="5" t="s">
        <v>24</v>
      </c>
      <c r="L32" s="12">
        <v>12</v>
      </c>
      <c r="M32" s="11">
        <f t="shared" si="1"/>
        <v>1.5909231318568906E+16</v>
      </c>
    </row>
    <row r="33" spans="1:10" x14ac:dyDescent="0.25">
      <c r="B33" s="17">
        <f ca="1"/>
        <v>4.76361406467745E-6</v>
      </c>
      <c r="C33" s="17">
        <f ca="1"/>
        <v>-2.7818334269600438E-4</v>
      </c>
      <c r="D33" s="17">
        <f ca="1"/>
        <v>5.9787924162806603E-3</v>
      </c>
      <c r="E33" s="17">
        <f ca="1"/>
        <v>-5.761596713636865E-2</v>
      </c>
      <c r="F33" s="17">
        <f ca="1"/>
        <v>0.23960409288707532</v>
      </c>
      <c r="G33" s="17">
        <f ca="1"/>
        <v>-0.32499355002746505</v>
      </c>
      <c r="H33" s="17" t="e">
        <f ca="1"/>
        <v>#N/A</v>
      </c>
      <c r="I33" s="13">
        <f ca="1"/>
        <v>-0.59793326824609494</v>
      </c>
      <c r="J33" s="14"/>
    </row>
    <row r="34" spans="1:10" x14ac:dyDescent="0.25">
      <c r="B34" s="17">
        <f ca="1"/>
        <v>-4.4923890605780459E-5</v>
      </c>
      <c r="C34" s="17">
        <f ca="1"/>
        <v>2.6489961448046316E-3</v>
      </c>
      <c r="D34" s="17">
        <f ca="1"/>
        <v>-5.7615967136461929E-2</v>
      </c>
      <c r="E34" s="17">
        <f ca="1"/>
        <v>0.56348056568853278</v>
      </c>
      <c r="F34" s="17">
        <f ca="1"/>
        <v>-2.3856939028734341</v>
      </c>
      <c r="G34" s="17">
        <f ca="1"/>
        <v>3.2997097520904441</v>
      </c>
      <c r="H34" s="17" t="e">
        <f ca="1"/>
        <v>#N/A</v>
      </c>
      <c r="I34" s="13">
        <f ca="1"/>
        <v>5.2193154333388065</v>
      </c>
      <c r="J34" s="14"/>
    </row>
    <row r="35" spans="1:10" x14ac:dyDescent="0.25">
      <c r="B35" s="17">
        <f ca="1"/>
        <v>1.8228096347867046E-4</v>
      </c>
      <c r="C35" s="17">
        <f ca="1"/>
        <v>-1.0865342667414546E-2</v>
      </c>
      <c r="D35" s="17">
        <f ca="1"/>
        <v>0.23960409288798823</v>
      </c>
      <c r="E35" s="17">
        <f ca="1"/>
        <v>-2.3856939028784887</v>
      </c>
      <c r="F35" s="17">
        <f ca="1"/>
        <v>10.340196503764735</v>
      </c>
      <c r="G35" s="17">
        <f ca="1"/>
        <v>-14.717334880364872</v>
      </c>
      <c r="H35" s="17" t="e">
        <f ca="1"/>
        <v>#N/A</v>
      </c>
      <c r="I35" s="13">
        <f ca="1"/>
        <v>-13.302275249116974</v>
      </c>
      <c r="J35" s="14"/>
    </row>
    <row r="36" spans="1:10" x14ac:dyDescent="0.25">
      <c r="B36" s="17">
        <f ca="1"/>
        <v>-2.4122807015836343E-4</v>
      </c>
      <c r="C36" s="17">
        <f ca="1"/>
        <v>1.45317337451211E-2</v>
      </c>
      <c r="D36" s="17">
        <f ca="1"/>
        <v>-0.32499355002959102</v>
      </c>
      <c r="E36" s="17">
        <f ca="1"/>
        <v>3.2997097521058421</v>
      </c>
      <c r="F36" s="17">
        <f ca="1"/>
        <v>-14.717334880400362</v>
      </c>
      <c r="G36" s="17">
        <f ca="1"/>
        <v>21.91099071079077</v>
      </c>
      <c r="H36" s="17" t="e">
        <f ca="1"/>
        <v>#N/A</v>
      </c>
      <c r="I36" s="13">
        <f ca="1"/>
        <v>12.114705881014743</v>
      </c>
      <c r="J36" s="14"/>
    </row>
    <row r="37" spans="1:10" x14ac:dyDescent="0.25">
      <c r="B37" s="17" t="e">
        <f ca="1"/>
        <v>#N/A</v>
      </c>
      <c r="C37" s="17" t="e">
        <f ca="1"/>
        <v>#N/A</v>
      </c>
      <c r="D37" s="17" t="e">
        <f ca="1"/>
        <v>#N/A</v>
      </c>
      <c r="E37" s="17" t="e">
        <f ca="1"/>
        <v>#N/A</v>
      </c>
      <c r="F37" s="17" t="e">
        <f ca="1"/>
        <v>#N/A</v>
      </c>
      <c r="G37" s="17" t="e">
        <f ca="1"/>
        <v>#N/A</v>
      </c>
      <c r="H37" s="17" t="e">
        <f ca="1"/>
        <v>#N/A</v>
      </c>
      <c r="I37" s="13" t="e">
        <f ca="1"/>
        <v>#N/A</v>
      </c>
      <c r="J37" s="14"/>
    </row>
    <row r="38" spans="1:10" x14ac:dyDescent="0.25">
      <c r="J38" s="14"/>
    </row>
    <row r="39" spans="1:10" x14ac:dyDescent="0.25">
      <c r="B39" s="36" t="s">
        <v>43</v>
      </c>
      <c r="D39" s="48" t="s">
        <v>46</v>
      </c>
    </row>
    <row r="40" spans="1:10" x14ac:dyDescent="0.25">
      <c r="B40" s="8" t="s">
        <v>0</v>
      </c>
      <c r="C40" s="9" t="s">
        <v>1</v>
      </c>
      <c r="D40" s="35" t="s">
        <v>44</v>
      </c>
    </row>
    <row r="41" spans="1:10" x14ac:dyDescent="0.25">
      <c r="A41" s="37">
        <v>1</v>
      </c>
      <c r="B41" s="15">
        <v>2</v>
      </c>
      <c r="C41" s="15">
        <f ca="1">RANDBETWEEN(1,50)</f>
        <v>1</v>
      </c>
      <c r="D41" s="10">
        <f ca="1">SUMPRODUCT(OFFSET($I$31,,,$H$6+1),POWER(B41,$H$6-ROW(INDIRECT("A1:A"&amp;$H$6+1))+1))</f>
        <v>2.0347035572652743</v>
      </c>
    </row>
    <row r="42" spans="1:10" x14ac:dyDescent="0.25">
      <c r="A42" s="37">
        <v>2</v>
      </c>
      <c r="B42" s="15">
        <f>B41+1</f>
        <v>3</v>
      </c>
      <c r="C42" s="15">
        <f t="shared" ref="C42:C60" ca="1" si="4">RANDBETWEEN(1,50)</f>
        <v>1</v>
      </c>
      <c r="D42" s="10">
        <f t="shared" ref="D42:D60" ca="1" si="5">SUMPRODUCT(OFFSET($I$31,,,$H$6+1),POWER(B42,$H$6-ROW(INDIRECT("A1:A"&amp;$H$6+1))+1))</f>
        <v>5.180761389852222</v>
      </c>
    </row>
    <row r="43" spans="1:10" x14ac:dyDescent="0.25">
      <c r="A43" s="37">
        <v>3</v>
      </c>
      <c r="B43" s="15">
        <f t="shared" ref="B43:B60" si="6">B42+1</f>
        <v>4</v>
      </c>
      <c r="C43" s="15">
        <f t="shared" ca="1" si="4"/>
        <v>28</v>
      </c>
      <c r="D43" s="10">
        <f t="shared" ca="1" si="5"/>
        <v>10.802278621800781</v>
      </c>
    </row>
    <row r="44" spans="1:10" x14ac:dyDescent="0.25">
      <c r="A44" s="37">
        <v>4</v>
      </c>
      <c r="B44" s="15">
        <f t="shared" si="6"/>
        <v>5</v>
      </c>
      <c r="C44" s="15">
        <f t="shared" ca="1" si="4"/>
        <v>6</v>
      </c>
      <c r="D44" s="10">
        <f t="shared" ca="1" si="5"/>
        <v>17.304061968876795</v>
      </c>
    </row>
    <row r="45" spans="1:10" x14ac:dyDescent="0.25">
      <c r="A45" s="37">
        <v>5</v>
      </c>
      <c r="B45" s="15">
        <f t="shared" si="6"/>
        <v>6</v>
      </c>
      <c r="C45" s="15">
        <f t="shared" ca="1" si="4"/>
        <v>15</v>
      </c>
      <c r="D45" s="10">
        <f t="shared" ca="1" si="5"/>
        <v>23.537343702693192</v>
      </c>
    </row>
    <row r="46" spans="1:10" x14ac:dyDescent="0.25">
      <c r="A46" s="37">
        <v>6</v>
      </c>
      <c r="B46" s="15">
        <f t="shared" si="6"/>
        <v>7</v>
      </c>
      <c r="C46" s="15">
        <f t="shared" ca="1" si="4"/>
        <v>44</v>
      </c>
      <c r="D46" s="10">
        <f t="shared" ca="1" si="5"/>
        <v>28.744308504932178</v>
      </c>
    </row>
    <row r="47" spans="1:10" x14ac:dyDescent="0.25">
      <c r="A47" s="37">
        <v>7</v>
      </c>
      <c r="B47" s="15">
        <f t="shared" si="6"/>
        <v>8</v>
      </c>
      <c r="C47" s="15">
        <f t="shared" ca="1" si="4"/>
        <v>17</v>
      </c>
      <c r="D47" s="10">
        <f t="shared" ca="1" si="5"/>
        <v>32.50262032156752</v>
      </c>
    </row>
    <row r="48" spans="1:10" x14ac:dyDescent="0.25">
      <c r="A48" s="37">
        <v>8</v>
      </c>
      <c r="B48" s="15">
        <f t="shared" si="6"/>
        <v>9</v>
      </c>
      <c r="C48" s="15">
        <f t="shared" ca="1" si="4"/>
        <v>37</v>
      </c>
      <c r="D48" s="10">
        <f t="shared" ca="1" si="5"/>
        <v>34.669949217086753</v>
      </c>
    </row>
    <row r="49" spans="1:9" x14ac:dyDescent="0.25">
      <c r="A49" s="37">
        <v>9</v>
      </c>
      <c r="B49" s="15">
        <f t="shared" si="6"/>
        <v>10</v>
      </c>
      <c r="C49" s="15">
        <f t="shared" ca="1" si="4"/>
        <v>44</v>
      </c>
      <c r="D49" s="10">
        <f t="shared" ca="1" si="5"/>
        <v>35.328498228713499</v>
      </c>
    </row>
    <row r="50" spans="1:9" x14ac:dyDescent="0.25">
      <c r="A50" s="37">
        <v>10</v>
      </c>
      <c r="B50" s="15">
        <f t="shared" si="6"/>
        <v>11</v>
      </c>
      <c r="C50" s="15">
        <f t="shared" ca="1" si="4"/>
        <v>38</v>
      </c>
      <c r="D50" s="10">
        <f t="shared" ca="1" si="5"/>
        <v>34.729530220629442</v>
      </c>
    </row>
    <row r="51" spans="1:9" x14ac:dyDescent="0.25">
      <c r="A51" s="37">
        <v>11</v>
      </c>
      <c r="B51" s="15">
        <f t="shared" si="6"/>
        <v>12</v>
      </c>
      <c r="C51" s="15">
        <f t="shared" ca="1" si="4"/>
        <v>25</v>
      </c>
      <c r="D51" s="10">
        <f t="shared" ca="1" si="5"/>
        <v>33.237894738196928</v>
      </c>
    </row>
    <row r="52" spans="1:9" x14ac:dyDescent="0.25">
      <c r="A52" s="37">
        <v>12</v>
      </c>
      <c r="B52" s="15">
        <f t="shared" si="6"/>
        <v>13</v>
      </c>
      <c r="C52" s="15">
        <f t="shared" ca="1" si="4"/>
        <v>36</v>
      </c>
      <c r="D52" s="10">
        <f t="shared" ca="1" si="5"/>
        <v>31.276554862180774</v>
      </c>
    </row>
    <row r="53" spans="1:9" x14ac:dyDescent="0.25">
      <c r="A53" s="37">
        <v>13</v>
      </c>
      <c r="B53" s="15">
        <f t="shared" si="6"/>
        <v>14</v>
      </c>
      <c r="C53" s="15">
        <f t="shared" ca="1" si="4"/>
        <v>26</v>
      </c>
      <c r="D53" s="10">
        <f t="shared" ca="1" si="5"/>
        <v>29.271114062971265</v>
      </c>
    </row>
    <row r="54" spans="1:9" x14ac:dyDescent="0.25">
      <c r="A54" s="37">
        <v>14</v>
      </c>
      <c r="B54" s="15">
        <f t="shared" si="6"/>
        <v>15</v>
      </c>
      <c r="C54" s="15">
        <f t="shared" ca="1" si="4"/>
        <v>33</v>
      </c>
      <c r="D54" s="10">
        <f t="shared" ca="1" si="5"/>
        <v>27.594343054805449</v>
      </c>
    </row>
    <row r="55" spans="1:9" x14ac:dyDescent="0.25">
      <c r="A55" s="37">
        <v>15</v>
      </c>
      <c r="B55" s="15">
        <f t="shared" si="6"/>
        <v>16</v>
      </c>
      <c r="C55" s="15">
        <f t="shared" ca="1" si="4"/>
        <v>17</v>
      </c>
      <c r="D55" s="10">
        <f t="shared" ca="1" si="5"/>
        <v>26.510706649989515</v>
      </c>
    </row>
    <row r="56" spans="1:9" x14ac:dyDescent="0.25">
      <c r="A56" s="37">
        <v>16</v>
      </c>
      <c r="B56" s="15">
        <f t="shared" si="6"/>
        <v>17</v>
      </c>
      <c r="C56" s="15">
        <f t="shared" ca="1" si="4"/>
        <v>26</v>
      </c>
      <c r="D56" s="10">
        <f t="shared" ca="1" si="5"/>
        <v>26.120890613122583</v>
      </c>
    </row>
    <row r="57" spans="1:9" x14ac:dyDescent="0.25">
      <c r="A57" s="37">
        <v>17</v>
      </c>
      <c r="B57" s="15">
        <f t="shared" si="6"/>
        <v>18</v>
      </c>
      <c r="C57" s="15">
        <f t="shared" ca="1" si="4"/>
        <v>35</v>
      </c>
      <c r="D57" s="10">
        <f t="shared" ca="1" si="5"/>
        <v>26.306328515314817</v>
      </c>
    </row>
    <row r="58" spans="1:9" x14ac:dyDescent="0.25">
      <c r="A58" s="37">
        <v>18</v>
      </c>
      <c r="B58" s="15">
        <f t="shared" si="6"/>
        <v>19</v>
      </c>
      <c r="C58" s="15">
        <f t="shared" ca="1" si="4"/>
        <v>22</v>
      </c>
      <c r="D58" s="10">
        <f t="shared" ca="1" si="5"/>
        <v>26.673728588416225</v>
      </c>
    </row>
    <row r="59" spans="1:9" x14ac:dyDescent="0.25">
      <c r="A59" s="37">
        <v>19</v>
      </c>
      <c r="B59" s="15">
        <f t="shared" si="6"/>
        <v>20</v>
      </c>
      <c r="C59" s="15">
        <f t="shared" ca="1" si="4"/>
        <v>28</v>
      </c>
      <c r="D59" s="10">
        <f t="shared" ca="1" si="5"/>
        <v>26.499600579234539</v>
      </c>
    </row>
    <row r="60" spans="1:9" x14ac:dyDescent="0.25">
      <c r="A60" s="37">
        <v>20</v>
      </c>
      <c r="B60" s="15">
        <f t="shared" si="6"/>
        <v>21</v>
      </c>
      <c r="C60" s="15">
        <f t="shared" ca="1" si="4"/>
        <v>24</v>
      </c>
      <c r="D60" s="10">
        <f t="shared" ca="1" si="5"/>
        <v>24.674782603753556</v>
      </c>
    </row>
    <row r="63" spans="1:9" x14ac:dyDescent="0.25">
      <c r="B63" s="49" t="s">
        <v>53</v>
      </c>
      <c r="C63" s="24"/>
      <c r="D63" s="24"/>
      <c r="E63" s="24"/>
      <c r="F63" s="24"/>
      <c r="G63" s="24"/>
      <c r="H63" s="24"/>
      <c r="I63" s="24"/>
    </row>
    <row r="65" spans="2:10" x14ac:dyDescent="0.25">
      <c r="B65" s="51">
        <v>1</v>
      </c>
      <c r="C65" s="51">
        <v>2</v>
      </c>
      <c r="D65" s="51">
        <v>3</v>
      </c>
      <c r="E65" s="51">
        <v>4</v>
      </c>
      <c r="F65" s="51">
        <v>5</v>
      </c>
      <c r="G65" s="51">
        <v>6</v>
      </c>
    </row>
    <row r="66" spans="2:10" x14ac:dyDescent="0.25">
      <c r="B66" s="50" t="s">
        <v>51</v>
      </c>
      <c r="C66" s="50" t="s">
        <v>47</v>
      </c>
      <c r="D66" s="50" t="s">
        <v>48</v>
      </c>
      <c r="E66" s="50" t="s">
        <v>49</v>
      </c>
      <c r="F66" s="50" t="s">
        <v>50</v>
      </c>
      <c r="G66" s="50" t="s">
        <v>52</v>
      </c>
      <c r="I66" s="3" t="s">
        <v>16</v>
      </c>
      <c r="J66" s="14"/>
    </row>
    <row r="67" spans="2:10" x14ac:dyDescent="0.25">
      <c r="B67">
        <f t="shared" ref="B67:G76" si="7">$B41^B$65</f>
        <v>2</v>
      </c>
      <c r="C67">
        <f t="shared" si="7"/>
        <v>4</v>
      </c>
      <c r="D67">
        <f t="shared" si="7"/>
        <v>8</v>
      </c>
      <c r="E67">
        <f t="shared" si="7"/>
        <v>16</v>
      </c>
      <c r="F67">
        <f t="shared" si="7"/>
        <v>32</v>
      </c>
      <c r="G67">
        <f t="shared" si="7"/>
        <v>64</v>
      </c>
      <c r="I67" s="52">
        <f t="array" aca="1" ref="I67:I73" ca="1">TRANSPOSE(LINEST(C41:C60,OFFSET(B67,,,COUNT(C41:C60),H6)))</f>
        <v>-4.6227621483378598E-4</v>
      </c>
      <c r="J67" s="14"/>
    </row>
    <row r="68" spans="2:10" x14ac:dyDescent="0.25">
      <c r="B68">
        <f t="shared" si="7"/>
        <v>3</v>
      </c>
      <c r="C68">
        <f t="shared" si="7"/>
        <v>9</v>
      </c>
      <c r="D68">
        <f t="shared" si="7"/>
        <v>27</v>
      </c>
      <c r="E68">
        <f t="shared" si="7"/>
        <v>81</v>
      </c>
      <c r="F68">
        <f t="shared" si="7"/>
        <v>243</v>
      </c>
      <c r="G68">
        <f t="shared" si="7"/>
        <v>729</v>
      </c>
      <c r="I68" s="52">
        <f ca="1"/>
        <v>2.7846589124521752E-2</v>
      </c>
      <c r="J68" s="14"/>
    </row>
    <row r="69" spans="2:10" x14ac:dyDescent="0.25">
      <c r="B69">
        <f t="shared" si="7"/>
        <v>4</v>
      </c>
      <c r="C69">
        <f t="shared" si="7"/>
        <v>16</v>
      </c>
      <c r="D69">
        <f t="shared" si="7"/>
        <v>64</v>
      </c>
      <c r="E69">
        <f t="shared" si="7"/>
        <v>256</v>
      </c>
      <c r="F69">
        <f t="shared" si="7"/>
        <v>1024</v>
      </c>
      <c r="G69">
        <f t="shared" si="7"/>
        <v>4096</v>
      </c>
      <c r="I69" s="52">
        <f ca="1"/>
        <v>-0.5979332682730184</v>
      </c>
      <c r="J69" s="14"/>
    </row>
    <row r="70" spans="2:10" x14ac:dyDescent="0.25">
      <c r="B70">
        <f t="shared" si="7"/>
        <v>5</v>
      </c>
      <c r="C70">
        <f t="shared" si="7"/>
        <v>25</v>
      </c>
      <c r="D70">
        <f t="shared" si="7"/>
        <v>125</v>
      </c>
      <c r="E70">
        <f t="shared" si="7"/>
        <v>625</v>
      </c>
      <c r="F70">
        <f t="shared" si="7"/>
        <v>3125</v>
      </c>
      <c r="G70">
        <f t="shared" si="7"/>
        <v>15625</v>
      </c>
      <c r="I70" s="52">
        <f ca="1"/>
        <v>5.2193154335796512</v>
      </c>
      <c r="J70" s="14"/>
    </row>
    <row r="71" spans="2:10" x14ac:dyDescent="0.25">
      <c r="B71">
        <f t="shared" si="7"/>
        <v>6</v>
      </c>
      <c r="C71">
        <f t="shared" si="7"/>
        <v>36</v>
      </c>
      <c r="D71">
        <f t="shared" si="7"/>
        <v>216</v>
      </c>
      <c r="E71">
        <f t="shared" si="7"/>
        <v>1296</v>
      </c>
      <c r="F71">
        <f t="shared" si="7"/>
        <v>7776</v>
      </c>
      <c r="G71">
        <f t="shared" si="7"/>
        <v>46656</v>
      </c>
      <c r="I71" s="52">
        <f ca="1"/>
        <v>-13.302275250147535</v>
      </c>
      <c r="J71" s="14"/>
    </row>
    <row r="72" spans="2:10" x14ac:dyDescent="0.25">
      <c r="B72">
        <f t="shared" si="7"/>
        <v>7</v>
      </c>
      <c r="C72">
        <f t="shared" si="7"/>
        <v>49</v>
      </c>
      <c r="D72">
        <f t="shared" si="7"/>
        <v>343</v>
      </c>
      <c r="E72">
        <f t="shared" si="7"/>
        <v>2401</v>
      </c>
      <c r="F72">
        <f t="shared" si="7"/>
        <v>16807</v>
      </c>
      <c r="G72">
        <f t="shared" si="7"/>
        <v>117649</v>
      </c>
      <c r="I72" s="52">
        <f ca="1"/>
        <v>12.114705882356247</v>
      </c>
    </row>
    <row r="73" spans="2:10" x14ac:dyDescent="0.25">
      <c r="B73">
        <f t="shared" si="7"/>
        <v>8</v>
      </c>
      <c r="C73">
        <f t="shared" si="7"/>
        <v>64</v>
      </c>
      <c r="D73">
        <f t="shared" si="7"/>
        <v>512</v>
      </c>
      <c r="E73">
        <f t="shared" si="7"/>
        <v>4096</v>
      </c>
      <c r="F73">
        <f t="shared" si="7"/>
        <v>32768</v>
      </c>
      <c r="G73">
        <f t="shared" si="7"/>
        <v>262144</v>
      </c>
      <c r="I73" s="52" t="e">
        <f ca="1"/>
        <v>#N/A</v>
      </c>
    </row>
    <row r="74" spans="2:10" x14ac:dyDescent="0.25">
      <c r="B74">
        <f t="shared" si="7"/>
        <v>9</v>
      </c>
      <c r="C74">
        <f t="shared" si="7"/>
        <v>81</v>
      </c>
      <c r="D74">
        <f t="shared" si="7"/>
        <v>729</v>
      </c>
      <c r="E74">
        <f t="shared" si="7"/>
        <v>6561</v>
      </c>
      <c r="F74">
        <f t="shared" si="7"/>
        <v>59049</v>
      </c>
      <c r="G74">
        <f t="shared" si="7"/>
        <v>531441</v>
      </c>
    </row>
    <row r="75" spans="2:10" x14ac:dyDescent="0.25">
      <c r="B75">
        <f t="shared" si="7"/>
        <v>10</v>
      </c>
      <c r="C75">
        <f t="shared" si="7"/>
        <v>100</v>
      </c>
      <c r="D75">
        <f t="shared" si="7"/>
        <v>1000</v>
      </c>
      <c r="E75">
        <f t="shared" si="7"/>
        <v>10000</v>
      </c>
      <c r="F75">
        <f t="shared" si="7"/>
        <v>100000</v>
      </c>
      <c r="G75">
        <f t="shared" si="7"/>
        <v>1000000</v>
      </c>
    </row>
    <row r="76" spans="2:10" x14ac:dyDescent="0.25">
      <c r="B76">
        <f t="shared" si="7"/>
        <v>11</v>
      </c>
      <c r="C76">
        <f t="shared" si="7"/>
        <v>121</v>
      </c>
      <c r="D76">
        <f t="shared" si="7"/>
        <v>1331</v>
      </c>
      <c r="E76">
        <f t="shared" si="7"/>
        <v>14641</v>
      </c>
      <c r="F76">
        <f t="shared" si="7"/>
        <v>161051</v>
      </c>
      <c r="G76">
        <f t="shared" si="7"/>
        <v>1771561</v>
      </c>
    </row>
    <row r="77" spans="2:10" x14ac:dyDescent="0.25">
      <c r="B77">
        <f t="shared" ref="B77:G86" si="8">$B51^B$65</f>
        <v>12</v>
      </c>
      <c r="C77">
        <f t="shared" si="8"/>
        <v>144</v>
      </c>
      <c r="D77">
        <f t="shared" si="8"/>
        <v>1728</v>
      </c>
      <c r="E77">
        <f t="shared" si="8"/>
        <v>20736</v>
      </c>
      <c r="F77">
        <f t="shared" si="8"/>
        <v>248832</v>
      </c>
      <c r="G77">
        <f t="shared" si="8"/>
        <v>2985984</v>
      </c>
    </row>
    <row r="78" spans="2:10" x14ac:dyDescent="0.25">
      <c r="B78">
        <f t="shared" si="8"/>
        <v>13</v>
      </c>
      <c r="C78">
        <f t="shared" si="8"/>
        <v>169</v>
      </c>
      <c r="D78">
        <f t="shared" si="8"/>
        <v>2197</v>
      </c>
      <c r="E78">
        <f t="shared" si="8"/>
        <v>28561</v>
      </c>
      <c r="F78">
        <f t="shared" si="8"/>
        <v>371293</v>
      </c>
      <c r="G78">
        <f t="shared" si="8"/>
        <v>4826809</v>
      </c>
    </row>
    <row r="79" spans="2:10" x14ac:dyDescent="0.25">
      <c r="B79">
        <f t="shared" si="8"/>
        <v>14</v>
      </c>
      <c r="C79">
        <f t="shared" si="8"/>
        <v>196</v>
      </c>
      <c r="D79">
        <f t="shared" si="8"/>
        <v>2744</v>
      </c>
      <c r="E79">
        <f t="shared" si="8"/>
        <v>38416</v>
      </c>
      <c r="F79">
        <f t="shared" si="8"/>
        <v>537824</v>
      </c>
      <c r="G79">
        <f t="shared" si="8"/>
        <v>7529536</v>
      </c>
    </row>
    <row r="80" spans="2:10" x14ac:dyDescent="0.25">
      <c r="B80">
        <f t="shared" si="8"/>
        <v>15</v>
      </c>
      <c r="C80">
        <f t="shared" si="8"/>
        <v>225</v>
      </c>
      <c r="D80">
        <f t="shared" si="8"/>
        <v>3375</v>
      </c>
      <c r="E80">
        <f t="shared" si="8"/>
        <v>50625</v>
      </c>
      <c r="F80">
        <f t="shared" si="8"/>
        <v>759375</v>
      </c>
      <c r="G80">
        <f t="shared" si="8"/>
        <v>11390625</v>
      </c>
    </row>
    <row r="81" spans="2:7" x14ac:dyDescent="0.25">
      <c r="B81">
        <f t="shared" si="8"/>
        <v>16</v>
      </c>
      <c r="C81">
        <f t="shared" si="8"/>
        <v>256</v>
      </c>
      <c r="D81">
        <f t="shared" si="8"/>
        <v>4096</v>
      </c>
      <c r="E81">
        <f t="shared" si="8"/>
        <v>65536</v>
      </c>
      <c r="F81">
        <f t="shared" si="8"/>
        <v>1048576</v>
      </c>
      <c r="G81">
        <f t="shared" si="8"/>
        <v>16777216</v>
      </c>
    </row>
    <row r="82" spans="2:7" x14ac:dyDescent="0.25">
      <c r="B82">
        <f t="shared" si="8"/>
        <v>17</v>
      </c>
      <c r="C82">
        <f t="shared" si="8"/>
        <v>289</v>
      </c>
      <c r="D82">
        <f t="shared" si="8"/>
        <v>4913</v>
      </c>
      <c r="E82">
        <f t="shared" si="8"/>
        <v>83521</v>
      </c>
      <c r="F82">
        <f t="shared" si="8"/>
        <v>1419857</v>
      </c>
      <c r="G82">
        <f t="shared" si="8"/>
        <v>24137569</v>
      </c>
    </row>
    <row r="83" spans="2:7" x14ac:dyDescent="0.25">
      <c r="B83">
        <f t="shared" si="8"/>
        <v>18</v>
      </c>
      <c r="C83">
        <f t="shared" si="8"/>
        <v>324</v>
      </c>
      <c r="D83">
        <f t="shared" si="8"/>
        <v>5832</v>
      </c>
      <c r="E83">
        <f t="shared" si="8"/>
        <v>104976</v>
      </c>
      <c r="F83">
        <f t="shared" si="8"/>
        <v>1889568</v>
      </c>
      <c r="G83">
        <f t="shared" si="8"/>
        <v>34012224</v>
      </c>
    </row>
    <row r="84" spans="2:7" x14ac:dyDescent="0.25">
      <c r="B84">
        <f t="shared" si="8"/>
        <v>19</v>
      </c>
      <c r="C84">
        <f t="shared" si="8"/>
        <v>361</v>
      </c>
      <c r="D84">
        <f t="shared" si="8"/>
        <v>6859</v>
      </c>
      <c r="E84">
        <f t="shared" si="8"/>
        <v>130321</v>
      </c>
      <c r="F84">
        <f t="shared" si="8"/>
        <v>2476099</v>
      </c>
      <c r="G84">
        <f t="shared" si="8"/>
        <v>47045881</v>
      </c>
    </row>
    <row r="85" spans="2:7" x14ac:dyDescent="0.25">
      <c r="B85">
        <f t="shared" si="8"/>
        <v>20</v>
      </c>
      <c r="C85">
        <f t="shared" si="8"/>
        <v>400</v>
      </c>
      <c r="D85">
        <f t="shared" si="8"/>
        <v>8000</v>
      </c>
      <c r="E85">
        <f t="shared" si="8"/>
        <v>160000</v>
      </c>
      <c r="F85">
        <f t="shared" si="8"/>
        <v>3200000</v>
      </c>
      <c r="G85">
        <f t="shared" si="8"/>
        <v>64000000</v>
      </c>
    </row>
    <row r="86" spans="2:7" x14ac:dyDescent="0.25">
      <c r="B86">
        <f t="shared" si="8"/>
        <v>21</v>
      </c>
      <c r="C86">
        <f t="shared" si="8"/>
        <v>441</v>
      </c>
      <c r="D86">
        <f t="shared" si="8"/>
        <v>9261</v>
      </c>
      <c r="E86">
        <f t="shared" si="8"/>
        <v>194481</v>
      </c>
      <c r="F86">
        <f t="shared" si="8"/>
        <v>4084101</v>
      </c>
      <c r="G86">
        <f t="shared" si="8"/>
        <v>85766121</v>
      </c>
    </row>
  </sheetData>
  <conditionalFormatting sqref="B20:H26">
    <cfRule type="expression" dxfId="6" priority="9">
      <formula>AND((ROW(B20)-ROW($B$19))&lt;=$H$6+1,(COLUMN(B20)-COLUMN($A$20))&lt;=$H$6+1)</formula>
    </cfRule>
  </conditionalFormatting>
  <conditionalFormatting sqref="J7:M11">
    <cfRule type="expression" dxfId="5" priority="10">
      <formula>(ROW(J7)-ROW($J$6))=$H$6-1</formula>
    </cfRule>
  </conditionalFormatting>
  <conditionalFormatting sqref="B31:H37">
    <cfRule type="containsErrors" dxfId="4" priority="5">
      <formula>ISERROR(B31)</formula>
    </cfRule>
  </conditionalFormatting>
  <conditionalFormatting sqref="I31:I37">
    <cfRule type="containsErrors" dxfId="3" priority="4">
      <formula>ISERROR(I31)</formula>
    </cfRule>
  </conditionalFormatting>
  <conditionalFormatting sqref="I67:I72">
    <cfRule type="containsErrors" dxfId="2" priority="3">
      <formula>ISERROR(I67)</formula>
    </cfRule>
  </conditionalFormatting>
  <conditionalFormatting sqref="I73">
    <cfRule type="containsErrors" dxfId="1" priority="2">
      <formula>ISERROR(I73)</formula>
    </cfRule>
  </conditionalFormatting>
  <conditionalFormatting sqref="B66:G66">
    <cfRule type="expression" dxfId="0" priority="1">
      <formula>B$65&lt;=$H$6</formula>
    </cfRule>
  </conditionalFormatting>
  <hyperlinks>
    <hyperlink ref="A1:F1" r:id="rId1" display="Файл скачан с сайта excel2.ru &gt;&gt;&gt;"/>
    <hyperlink ref="A2" r:id="rId2"/>
    <hyperlink ref="M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Spinner 3">
              <controlPr defaultSize="0" autoPict="0">
                <anchor moveWithCells="1" sizeWithCells="1">
                  <from>
                    <xdr:col>7</xdr:col>
                    <xdr:colOff>104775</xdr:colOff>
                    <xdr:row>6</xdr:row>
                    <xdr:rowOff>47625</xdr:rowOff>
                  </from>
                  <to>
                    <xdr:col>7</xdr:col>
                    <xdr:colOff>485775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53" t="s">
        <v>5</v>
      </c>
      <c r="B1" s="53"/>
      <c r="C1" s="53"/>
      <c r="D1" s="53"/>
      <c r="E1" s="53"/>
      <c r="F1" s="53"/>
      <c r="G1" s="53"/>
    </row>
    <row r="2" spans="1:7" ht="107.25" customHeight="1" x14ac:dyDescent="0.25">
      <c r="A2" s="7" t="s">
        <v>6</v>
      </c>
    </row>
    <row r="3" spans="1:7" ht="105" customHeight="1" x14ac:dyDescent="0.25">
      <c r="A3" s="7" t="s">
        <v>7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53" t="s">
        <v>5</v>
      </c>
      <c r="B1" s="53"/>
      <c r="C1" s="53"/>
      <c r="D1" s="53"/>
      <c r="E1" s="53"/>
      <c r="F1" s="53"/>
      <c r="G1" s="53"/>
    </row>
    <row r="2" spans="1:7" ht="107.25" customHeight="1" x14ac:dyDescent="0.25">
      <c r="A2" s="7" t="s">
        <v>6</v>
      </c>
    </row>
    <row r="3" spans="1:7" ht="105" customHeight="1" x14ac:dyDescent="0.25">
      <c r="A3" s="7" t="s">
        <v>7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Полином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2025-01-06T18:40:55Z</dcterms:modified>
</cp:coreProperties>
</file>