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ЭтаКнига" defaultThemeVersion="124226"/>
  <bookViews>
    <workbookView xWindow="360" yWindow="540" windowWidth="18795" windowHeight="8910" tabRatio="839"/>
  </bookViews>
  <sheets>
    <sheet name="Прямые" sheetId="13" r:id="rId1"/>
    <sheet name="Синус" sheetId="14" r:id="rId2"/>
    <sheet name="EXCEL2.RU" sheetId="3" r:id="rId3"/>
    <sheet name="1" sheetId="10" state="hidden" r:id="rId4"/>
  </sheets>
  <definedNames>
    <definedName name="anscount" hidden="1">2</definedName>
    <definedName name="limcount" hidden="1">2</definedName>
    <definedName name="sencount" hidden="1">4</definedName>
    <definedName name="solver_adj" localSheetId="3" hidden="1">'1'!#REF!</definedName>
    <definedName name="solver_cvg" localSheetId="3" hidden="1">0.0001</definedName>
    <definedName name="solver_drv" localSheetId="3" hidden="1">2</definedName>
    <definedName name="solver_eng" localSheetId="3" hidden="1">1</definedName>
    <definedName name="solver_eng" localSheetId="0" hidden="1">1</definedName>
    <definedName name="solver_eng" localSheetId="1" hidden="1">1</definedName>
    <definedName name="solver_est" localSheetId="3" hidden="1">1</definedName>
    <definedName name="solver_itr" localSheetId="3" hidden="1">2147483647</definedName>
    <definedName name="solver_mip" localSheetId="3" hidden="1">2147483647</definedName>
    <definedName name="solver_mni" localSheetId="3" hidden="1">30</definedName>
    <definedName name="solver_mrt" localSheetId="3" hidden="1">0.075</definedName>
    <definedName name="solver_msl" localSheetId="3" hidden="1">2</definedName>
    <definedName name="solver_neg" localSheetId="3" hidden="1">2</definedName>
    <definedName name="solver_neg" localSheetId="0" hidden="1">1</definedName>
    <definedName name="solver_neg" localSheetId="1" hidden="1">1</definedName>
    <definedName name="solver_nod" localSheetId="3" hidden="1">2147483647</definedName>
    <definedName name="solver_num" localSheetId="3" hidden="1">0</definedName>
    <definedName name="solver_num" localSheetId="0" hidden="1">0</definedName>
    <definedName name="solver_num" localSheetId="1" hidden="1">0</definedName>
    <definedName name="solver_nwt" localSheetId="3" hidden="1">1</definedName>
    <definedName name="solver_opt" localSheetId="3" hidden="1">'1'!#REF!</definedName>
    <definedName name="solver_opt" localSheetId="0" hidden="1">Прямые!#REF!</definedName>
    <definedName name="solver_opt" localSheetId="1" hidden="1">Синус!#REF!</definedName>
    <definedName name="solver_pre" localSheetId="3" hidden="1">0.000001</definedName>
    <definedName name="solver_rbv" localSheetId="3" hidden="1">2</definedName>
    <definedName name="solver_rlx" localSheetId="3" hidden="1">2</definedName>
    <definedName name="solver_rsd" localSheetId="3" hidden="1">0</definedName>
    <definedName name="solver_scl" localSheetId="3" hidden="1">2</definedName>
    <definedName name="solver_sho" localSheetId="3" hidden="1">2</definedName>
    <definedName name="solver_ssz" localSheetId="3" hidden="1">100</definedName>
    <definedName name="solver_tim" localSheetId="3" hidden="1">2147483647</definedName>
    <definedName name="solver_tol" localSheetId="3" hidden="1">0.01</definedName>
    <definedName name="solver_typ" localSheetId="3" hidden="1">1</definedName>
    <definedName name="solver_typ" localSheetId="0" hidden="1">1</definedName>
    <definedName name="solver_typ" localSheetId="1" hidden="1">1</definedName>
    <definedName name="solver_val" localSheetId="3" hidden="1">0</definedName>
    <definedName name="solver_val" localSheetId="0" hidden="1">0</definedName>
    <definedName name="solver_val" localSheetId="1" hidden="1">0</definedName>
    <definedName name="solver_ver" localSheetId="3" hidden="1">3</definedName>
    <definedName name="solver_ver" localSheetId="0" hidden="1">3</definedName>
    <definedName name="solver_ver" localSheetId="1" hidden="1">3</definedName>
  </definedNames>
  <calcPr calcId="145621"/>
</workbook>
</file>

<file path=xl/calcChain.xml><?xml version="1.0" encoding="utf-8"?>
<calcChain xmlns="http://schemas.openxmlformats.org/spreadsheetml/2006/main">
  <c r="J7" i="14" l="1"/>
  <c r="P20" i="13"/>
  <c r="B13" i="13"/>
  <c r="C9" i="13"/>
  <c r="C10" i="13"/>
  <c r="C11" i="13"/>
  <c r="C8" i="13"/>
  <c r="E9" i="13" l="1"/>
  <c r="E10" i="13"/>
  <c r="E11" i="13"/>
  <c r="E8" i="13"/>
  <c r="B15" i="13" l="1"/>
  <c r="B8" i="13"/>
  <c r="A20" i="13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F8" i="13" l="1"/>
  <c r="F9" i="13"/>
  <c r="F10" i="13"/>
  <c r="F11" i="13"/>
  <c r="B16" i="14"/>
  <c r="H16" i="14" l="1"/>
  <c r="A17" i="14"/>
  <c r="B17" i="14" s="1"/>
  <c r="I16" i="14" l="1"/>
  <c r="G16" i="14"/>
  <c r="F16" i="14"/>
  <c r="A18" i="14"/>
  <c r="B18" i="14" s="1"/>
  <c r="E16" i="14"/>
  <c r="D9" i="13"/>
  <c r="I20" i="13" s="1"/>
  <c r="B20" i="13" s="1"/>
  <c r="I19" i="13" l="1"/>
  <c r="K19" i="13" s="1"/>
  <c r="E19" i="13" s="1"/>
  <c r="I34" i="13"/>
  <c r="I30" i="13"/>
  <c r="B30" i="13" s="1"/>
  <c r="I26" i="13"/>
  <c r="I22" i="13"/>
  <c r="F22" i="13" s="1"/>
  <c r="I37" i="13"/>
  <c r="B37" i="13" s="1"/>
  <c r="I33" i="13"/>
  <c r="K33" i="13" s="1"/>
  <c r="E33" i="13" s="1"/>
  <c r="I29" i="13"/>
  <c r="I25" i="13"/>
  <c r="K25" i="13" s="1"/>
  <c r="E25" i="13" s="1"/>
  <c r="I21" i="13"/>
  <c r="B21" i="13" s="1"/>
  <c r="I36" i="13"/>
  <c r="I32" i="13"/>
  <c r="I28" i="13"/>
  <c r="B28" i="13" s="1"/>
  <c r="I24" i="13"/>
  <c r="K24" i="13" s="1"/>
  <c r="E24" i="13" s="1"/>
  <c r="I35" i="13"/>
  <c r="I31" i="13"/>
  <c r="K31" i="13" s="1"/>
  <c r="E31" i="13" s="1"/>
  <c r="I27" i="13"/>
  <c r="B27" i="13" s="1"/>
  <c r="I23" i="13"/>
  <c r="K23" i="13" s="1"/>
  <c r="E23" i="13" s="1"/>
  <c r="J30" i="13"/>
  <c r="K20" i="13"/>
  <c r="E20" i="13" s="1"/>
  <c r="J20" i="13"/>
  <c r="F20" i="13"/>
  <c r="I17" i="14"/>
  <c r="H17" i="14"/>
  <c r="F17" i="14"/>
  <c r="G17" i="14"/>
  <c r="A19" i="14"/>
  <c r="B19" i="14" s="1"/>
  <c r="E17" i="14"/>
  <c r="I38" i="13"/>
  <c r="B38" i="13" s="1"/>
  <c r="D10" i="13"/>
  <c r="I46" i="13"/>
  <c r="B46" i="13" s="1"/>
  <c r="I42" i="13"/>
  <c r="B42" i="13" s="1"/>
  <c r="I41" i="13"/>
  <c r="B41" i="13" s="1"/>
  <c r="I45" i="13"/>
  <c r="B45" i="13" s="1"/>
  <c r="I39" i="13"/>
  <c r="B39" i="13" s="1"/>
  <c r="I43" i="13"/>
  <c r="B43" i="13" s="1"/>
  <c r="I47" i="13"/>
  <c r="B47" i="13" s="1"/>
  <c r="I48" i="13"/>
  <c r="B48" i="13" s="1"/>
  <c r="I40" i="13"/>
  <c r="B40" i="13" s="1"/>
  <c r="I44" i="13"/>
  <c r="B44" i="13" s="1"/>
  <c r="C10" i="10"/>
  <c r="C11" i="10"/>
  <c r="C12" i="10"/>
  <c r="C13" i="10"/>
  <c r="C14" i="10"/>
  <c r="C15" i="10"/>
  <c r="C16" i="10"/>
  <c r="C9" i="10"/>
  <c r="A16" i="10"/>
  <c r="A15" i="10"/>
  <c r="A14" i="10"/>
  <c r="A13" i="10"/>
  <c r="A12" i="10"/>
  <c r="A11" i="10"/>
  <c r="A10" i="10"/>
  <c r="A9" i="10"/>
  <c r="A8" i="10"/>
  <c r="A7" i="10"/>
  <c r="D30" i="13" l="1"/>
  <c r="D20" i="13"/>
  <c r="G20" i="13"/>
  <c r="F28" i="13"/>
  <c r="F33" i="13"/>
  <c r="K30" i="13"/>
  <c r="E30" i="13" s="1"/>
  <c r="K28" i="13"/>
  <c r="E28" i="13" s="1"/>
  <c r="F24" i="13"/>
  <c r="J37" i="13"/>
  <c r="J27" i="13"/>
  <c r="J21" i="13"/>
  <c r="K27" i="13"/>
  <c r="E27" i="13" s="1"/>
  <c r="J28" i="13"/>
  <c r="K21" i="13"/>
  <c r="E21" i="13" s="1"/>
  <c r="F37" i="13"/>
  <c r="F27" i="13"/>
  <c r="F21" i="13"/>
  <c r="K37" i="13"/>
  <c r="E37" i="13" s="1"/>
  <c r="K35" i="13"/>
  <c r="E35" i="13" s="1"/>
  <c r="B35" i="13"/>
  <c r="J32" i="13"/>
  <c r="B32" i="13"/>
  <c r="F26" i="13"/>
  <c r="B26" i="13"/>
  <c r="F35" i="13"/>
  <c r="J23" i="13"/>
  <c r="B23" i="13"/>
  <c r="K36" i="13"/>
  <c r="E36" i="13" s="1"/>
  <c r="B36" i="13"/>
  <c r="J33" i="13"/>
  <c r="B33" i="13"/>
  <c r="J36" i="13"/>
  <c r="J26" i="13"/>
  <c r="F30" i="13"/>
  <c r="J24" i="13"/>
  <c r="B24" i="13"/>
  <c r="J34" i="13"/>
  <c r="B34" i="13"/>
  <c r="K29" i="13"/>
  <c r="E29" i="13" s="1"/>
  <c r="B29" i="13"/>
  <c r="F23" i="13"/>
  <c r="F29" i="13"/>
  <c r="K26" i="13"/>
  <c r="E26" i="13" s="1"/>
  <c r="J31" i="13"/>
  <c r="B31" i="13"/>
  <c r="J25" i="13"/>
  <c r="B25" i="13"/>
  <c r="K22" i="13"/>
  <c r="E22" i="13" s="1"/>
  <c r="B22" i="13"/>
  <c r="J19" i="13"/>
  <c r="B19" i="13"/>
  <c r="F36" i="13"/>
  <c r="K34" i="13"/>
  <c r="E34" i="13" s="1"/>
  <c r="F32" i="13"/>
  <c r="F31" i="13"/>
  <c r="J35" i="13"/>
  <c r="K32" i="13"/>
  <c r="E32" i="13" s="1"/>
  <c r="F25" i="13"/>
  <c r="J29" i="13"/>
  <c r="J22" i="13"/>
  <c r="F19" i="13"/>
  <c r="F34" i="13"/>
  <c r="I51" i="13"/>
  <c r="B51" i="13" s="1"/>
  <c r="J48" i="13"/>
  <c r="K48" i="13"/>
  <c r="E48" i="13" s="1"/>
  <c r="F48" i="13"/>
  <c r="K39" i="13"/>
  <c r="E39" i="13" s="1"/>
  <c r="J39" i="13"/>
  <c r="F39" i="13"/>
  <c r="K41" i="13"/>
  <c r="E41" i="13" s="1"/>
  <c r="J41" i="13"/>
  <c r="F41" i="13"/>
  <c r="K44" i="13"/>
  <c r="E44" i="13" s="1"/>
  <c r="J44" i="13"/>
  <c r="F44" i="13"/>
  <c r="F46" i="13"/>
  <c r="J46" i="13"/>
  <c r="K46" i="13"/>
  <c r="E46" i="13" s="1"/>
  <c r="K47" i="13"/>
  <c r="E47" i="13" s="1"/>
  <c r="J47" i="13"/>
  <c r="F47" i="13"/>
  <c r="F42" i="13"/>
  <c r="K42" i="13"/>
  <c r="E42" i="13" s="1"/>
  <c r="J42" i="13"/>
  <c r="J40" i="13"/>
  <c r="K40" i="13"/>
  <c r="E40" i="13" s="1"/>
  <c r="F40" i="13"/>
  <c r="K43" i="13"/>
  <c r="E43" i="13" s="1"/>
  <c r="J43" i="13"/>
  <c r="F43" i="13"/>
  <c r="K45" i="13"/>
  <c r="E45" i="13" s="1"/>
  <c r="J45" i="13"/>
  <c r="F45" i="13"/>
  <c r="F38" i="13"/>
  <c r="J38" i="13"/>
  <c r="K38" i="13"/>
  <c r="E38" i="13" s="1"/>
  <c r="I53" i="13"/>
  <c r="B53" i="13" s="1"/>
  <c r="I52" i="13"/>
  <c r="B52" i="13" s="1"/>
  <c r="I49" i="13"/>
  <c r="B49" i="13" s="1"/>
  <c r="I50" i="13"/>
  <c r="B50" i="13" s="1"/>
  <c r="H18" i="14"/>
  <c r="F18" i="14"/>
  <c r="I18" i="14"/>
  <c r="G18" i="14"/>
  <c r="E18" i="14"/>
  <c r="A20" i="14"/>
  <c r="B20" i="14" s="1"/>
  <c r="D11" i="13"/>
  <c r="I118" i="13" s="1"/>
  <c r="G38" i="13" l="1"/>
  <c r="D38" i="13"/>
  <c r="D41" i="13"/>
  <c r="G41" i="13"/>
  <c r="D29" i="13"/>
  <c r="G29" i="13"/>
  <c r="D24" i="13"/>
  <c r="G24" i="13"/>
  <c r="D21" i="13"/>
  <c r="G21" i="13"/>
  <c r="D44" i="13"/>
  <c r="G44" i="13"/>
  <c r="D19" i="13"/>
  <c r="G19" i="13"/>
  <c r="D25" i="13"/>
  <c r="G25" i="13"/>
  <c r="D33" i="13"/>
  <c r="G33" i="13"/>
  <c r="D23" i="13"/>
  <c r="G23" i="13"/>
  <c r="D27" i="13"/>
  <c r="G27" i="13"/>
  <c r="D43" i="13"/>
  <c r="G43" i="13"/>
  <c r="D40" i="13"/>
  <c r="G40" i="13"/>
  <c r="G46" i="13"/>
  <c r="D46" i="13"/>
  <c r="G34" i="13"/>
  <c r="D34" i="13"/>
  <c r="G26" i="13"/>
  <c r="D26" i="13"/>
  <c r="D32" i="13"/>
  <c r="G32" i="13"/>
  <c r="D28" i="13"/>
  <c r="G28" i="13"/>
  <c r="D37" i="13"/>
  <c r="G37" i="13"/>
  <c r="D45" i="13"/>
  <c r="G45" i="13"/>
  <c r="G42" i="13"/>
  <c r="D42" i="13"/>
  <c r="D47" i="13"/>
  <c r="G47" i="13"/>
  <c r="D39" i="13"/>
  <c r="G39" i="13"/>
  <c r="D48" i="13"/>
  <c r="G48" i="13"/>
  <c r="G22" i="13"/>
  <c r="D22" i="13"/>
  <c r="D35" i="13"/>
  <c r="G35" i="13"/>
  <c r="D31" i="13"/>
  <c r="G31" i="13"/>
  <c r="D36" i="13"/>
  <c r="G36" i="13"/>
  <c r="G30" i="13"/>
  <c r="B118" i="13"/>
  <c r="K118" i="13"/>
  <c r="E118" i="13" s="1"/>
  <c r="F118" i="13"/>
  <c r="J118" i="13"/>
  <c r="F50" i="13"/>
  <c r="K50" i="13"/>
  <c r="E50" i="13" s="1"/>
  <c r="J50" i="13"/>
  <c r="K52" i="13"/>
  <c r="E52" i="13" s="1"/>
  <c r="J52" i="13"/>
  <c r="F52" i="13"/>
  <c r="K49" i="13"/>
  <c r="E49" i="13" s="1"/>
  <c r="J49" i="13"/>
  <c r="F49" i="13"/>
  <c r="K53" i="13"/>
  <c r="E53" i="13" s="1"/>
  <c r="J53" i="13"/>
  <c r="F53" i="13"/>
  <c r="K51" i="13"/>
  <c r="E51" i="13" s="1"/>
  <c r="J51" i="13"/>
  <c r="F51" i="13"/>
  <c r="I69" i="13"/>
  <c r="B69" i="13" s="1"/>
  <c r="I77" i="13"/>
  <c r="B77" i="13" s="1"/>
  <c r="I62" i="13"/>
  <c r="B62" i="13" s="1"/>
  <c r="I55" i="13"/>
  <c r="B55" i="13" s="1"/>
  <c r="I65" i="13"/>
  <c r="B65" i="13" s="1"/>
  <c r="I64" i="13"/>
  <c r="B64" i="13" s="1"/>
  <c r="I68" i="13"/>
  <c r="B68" i="13" s="1"/>
  <c r="I76" i="13"/>
  <c r="B76" i="13" s="1"/>
  <c r="I73" i="13"/>
  <c r="B73" i="13" s="1"/>
  <c r="I54" i="13"/>
  <c r="B54" i="13" s="1"/>
  <c r="I56" i="13"/>
  <c r="B56" i="13" s="1"/>
  <c r="I75" i="13"/>
  <c r="B75" i="13" s="1"/>
  <c r="I74" i="13"/>
  <c r="B74" i="13" s="1"/>
  <c r="I78" i="13"/>
  <c r="B78" i="13" s="1"/>
  <c r="I113" i="13"/>
  <c r="B113" i="13" s="1"/>
  <c r="I58" i="13"/>
  <c r="B58" i="13" s="1"/>
  <c r="I57" i="13"/>
  <c r="B57" i="13" s="1"/>
  <c r="I70" i="13"/>
  <c r="B70" i="13" s="1"/>
  <c r="I71" i="13"/>
  <c r="B71" i="13" s="1"/>
  <c r="I66" i="13"/>
  <c r="B66" i="13" s="1"/>
  <c r="I67" i="13"/>
  <c r="B67" i="13" s="1"/>
  <c r="I59" i="13"/>
  <c r="B59" i="13" s="1"/>
  <c r="I63" i="13"/>
  <c r="B63" i="13" s="1"/>
  <c r="I61" i="13"/>
  <c r="B61" i="13" s="1"/>
  <c r="I60" i="13"/>
  <c r="B60" i="13" s="1"/>
  <c r="I72" i="13"/>
  <c r="B72" i="13" s="1"/>
  <c r="I84" i="13"/>
  <c r="B84" i="13" s="1"/>
  <c r="I81" i="13"/>
  <c r="B81" i="13" s="1"/>
  <c r="I90" i="13"/>
  <c r="B90" i="13" s="1"/>
  <c r="I85" i="13"/>
  <c r="B85" i="13" s="1"/>
  <c r="I97" i="13"/>
  <c r="B97" i="13" s="1"/>
  <c r="I86" i="13"/>
  <c r="B86" i="13" s="1"/>
  <c r="I102" i="13"/>
  <c r="B102" i="13" s="1"/>
  <c r="I92" i="13"/>
  <c r="B92" i="13" s="1"/>
  <c r="I100" i="13"/>
  <c r="B100" i="13" s="1"/>
  <c r="I101" i="13"/>
  <c r="B101" i="13" s="1"/>
  <c r="I99" i="13"/>
  <c r="B99" i="13" s="1"/>
  <c r="I79" i="13"/>
  <c r="B79" i="13" s="1"/>
  <c r="I82" i="13"/>
  <c r="B82" i="13" s="1"/>
  <c r="I87" i="13"/>
  <c r="B87" i="13" s="1"/>
  <c r="I80" i="13"/>
  <c r="B80" i="13" s="1"/>
  <c r="I83" i="13"/>
  <c r="B83" i="13" s="1"/>
  <c r="I98" i="13"/>
  <c r="B98" i="13" s="1"/>
  <c r="I93" i="13"/>
  <c r="B93" i="13" s="1"/>
  <c r="I91" i="13"/>
  <c r="B91" i="13" s="1"/>
  <c r="I94" i="13"/>
  <c r="B94" i="13" s="1"/>
  <c r="I96" i="13"/>
  <c r="B96" i="13" s="1"/>
  <c r="I95" i="13"/>
  <c r="B95" i="13" s="1"/>
  <c r="I88" i="13"/>
  <c r="B88" i="13" s="1"/>
  <c r="I89" i="13"/>
  <c r="B89" i="13" s="1"/>
  <c r="I119" i="13"/>
  <c r="B119" i="13" s="1"/>
  <c r="I19" i="14"/>
  <c r="H19" i="14"/>
  <c r="F19" i="14"/>
  <c r="G19" i="14"/>
  <c r="E19" i="14"/>
  <c r="A21" i="14"/>
  <c r="B21" i="14" s="1"/>
  <c r="I114" i="13"/>
  <c r="B114" i="13" s="1"/>
  <c r="I115" i="13"/>
  <c r="B115" i="13" s="1"/>
  <c r="I117" i="13"/>
  <c r="B117" i="13" s="1"/>
  <c r="I112" i="13"/>
  <c r="B112" i="13" s="1"/>
  <c r="I116" i="13"/>
  <c r="B116" i="13" s="1"/>
  <c r="I107" i="13"/>
  <c r="B107" i="13" s="1"/>
  <c r="I109" i="13"/>
  <c r="B109" i="13" s="1"/>
  <c r="I104" i="13"/>
  <c r="B104" i="13" s="1"/>
  <c r="I108" i="13"/>
  <c r="B108" i="13" s="1"/>
  <c r="I103" i="13"/>
  <c r="B103" i="13" s="1"/>
  <c r="I105" i="13"/>
  <c r="B105" i="13" s="1"/>
  <c r="I106" i="13"/>
  <c r="B106" i="13" s="1"/>
  <c r="I110" i="13"/>
  <c r="B110" i="13" s="1"/>
  <c r="I111" i="13"/>
  <c r="B111" i="13" s="1"/>
  <c r="G50" i="13" l="1"/>
  <c r="D50" i="13"/>
  <c r="D51" i="13"/>
  <c r="G51" i="13"/>
  <c r="D53" i="13"/>
  <c r="G53" i="13"/>
  <c r="D52" i="13"/>
  <c r="G52" i="13"/>
  <c r="D49" i="13"/>
  <c r="G49" i="13"/>
  <c r="G118" i="13"/>
  <c r="C118" i="13" s="1"/>
  <c r="D118" i="13"/>
  <c r="K105" i="13"/>
  <c r="E105" i="13" s="1"/>
  <c r="J105" i="13"/>
  <c r="F105" i="13"/>
  <c r="K109" i="13"/>
  <c r="E109" i="13" s="1"/>
  <c r="J109" i="13"/>
  <c r="F109" i="13"/>
  <c r="F114" i="13"/>
  <c r="K114" i="13"/>
  <c r="E114" i="13" s="1"/>
  <c r="J114" i="13"/>
  <c r="J88" i="13"/>
  <c r="K88" i="13"/>
  <c r="E88" i="13" s="1"/>
  <c r="F88" i="13"/>
  <c r="F94" i="13"/>
  <c r="J94" i="13"/>
  <c r="K94" i="13"/>
  <c r="E94" i="13" s="1"/>
  <c r="K83" i="13"/>
  <c r="E83" i="13" s="1"/>
  <c r="J83" i="13"/>
  <c r="F83" i="13"/>
  <c r="K100" i="13"/>
  <c r="E100" i="13" s="1"/>
  <c r="J100" i="13"/>
  <c r="F100" i="13"/>
  <c r="F102" i="13"/>
  <c r="J102" i="13"/>
  <c r="K102" i="13"/>
  <c r="E102" i="13" s="1"/>
  <c r="K97" i="13"/>
  <c r="E97" i="13" s="1"/>
  <c r="J97" i="13"/>
  <c r="F97" i="13"/>
  <c r="K61" i="13"/>
  <c r="E61" i="13" s="1"/>
  <c r="J61" i="13"/>
  <c r="F61" i="13"/>
  <c r="F58" i="13"/>
  <c r="K58" i="13"/>
  <c r="E58" i="13" s="1"/>
  <c r="J58" i="13"/>
  <c r="K75" i="13"/>
  <c r="E75" i="13" s="1"/>
  <c r="J75" i="13"/>
  <c r="F75" i="13"/>
  <c r="K73" i="13"/>
  <c r="E73" i="13" s="1"/>
  <c r="J73" i="13"/>
  <c r="F73" i="13"/>
  <c r="K68" i="13"/>
  <c r="E68" i="13" s="1"/>
  <c r="J68" i="13"/>
  <c r="F68" i="13"/>
  <c r="K65" i="13"/>
  <c r="E65" i="13" s="1"/>
  <c r="J65" i="13"/>
  <c r="F65" i="13"/>
  <c r="K69" i="13"/>
  <c r="E69" i="13" s="1"/>
  <c r="J69" i="13"/>
  <c r="F69" i="13"/>
  <c r="K111" i="13"/>
  <c r="E111" i="13" s="1"/>
  <c r="J111" i="13"/>
  <c r="F111" i="13"/>
  <c r="K103" i="13"/>
  <c r="E103" i="13" s="1"/>
  <c r="J103" i="13"/>
  <c r="F103" i="13"/>
  <c r="J104" i="13"/>
  <c r="K104" i="13"/>
  <c r="E104" i="13" s="1"/>
  <c r="F104" i="13"/>
  <c r="K107" i="13"/>
  <c r="E107" i="13" s="1"/>
  <c r="J107" i="13"/>
  <c r="F107" i="13"/>
  <c r="J112" i="13"/>
  <c r="K112" i="13"/>
  <c r="E112" i="13" s="1"/>
  <c r="F112" i="13"/>
  <c r="K91" i="13"/>
  <c r="E91" i="13" s="1"/>
  <c r="J91" i="13"/>
  <c r="F91" i="13"/>
  <c r="F82" i="13"/>
  <c r="K82" i="13"/>
  <c r="E82" i="13" s="1"/>
  <c r="J82" i="13"/>
  <c r="K99" i="13"/>
  <c r="E99" i="13" s="1"/>
  <c r="J99" i="13"/>
  <c r="F99" i="13"/>
  <c r="K85" i="13"/>
  <c r="E85" i="13" s="1"/>
  <c r="J85" i="13"/>
  <c r="F85" i="13"/>
  <c r="K81" i="13"/>
  <c r="E81" i="13" s="1"/>
  <c r="J81" i="13"/>
  <c r="F81" i="13"/>
  <c r="K84" i="13"/>
  <c r="E84" i="13" s="1"/>
  <c r="J84" i="13"/>
  <c r="F84" i="13"/>
  <c r="J72" i="13"/>
  <c r="K72" i="13"/>
  <c r="E72" i="13" s="1"/>
  <c r="F72" i="13"/>
  <c r="K63" i="13"/>
  <c r="E63" i="13" s="1"/>
  <c r="J63" i="13"/>
  <c r="F63" i="13"/>
  <c r="K67" i="13"/>
  <c r="E67" i="13" s="1"/>
  <c r="J67" i="13"/>
  <c r="F67" i="13"/>
  <c r="F66" i="13"/>
  <c r="K66" i="13"/>
  <c r="E66" i="13" s="1"/>
  <c r="J66" i="13"/>
  <c r="K57" i="13"/>
  <c r="E57" i="13" s="1"/>
  <c r="J57" i="13"/>
  <c r="F57" i="13"/>
  <c r="K113" i="13"/>
  <c r="E113" i="13" s="1"/>
  <c r="J113" i="13"/>
  <c r="F113" i="13"/>
  <c r="K55" i="13"/>
  <c r="E55" i="13" s="1"/>
  <c r="J55" i="13"/>
  <c r="F55" i="13"/>
  <c r="K77" i="13"/>
  <c r="E77" i="13" s="1"/>
  <c r="J77" i="13"/>
  <c r="F77" i="13"/>
  <c r="F106" i="13"/>
  <c r="K106" i="13"/>
  <c r="E106" i="13" s="1"/>
  <c r="J106" i="13"/>
  <c r="K108" i="13"/>
  <c r="E108" i="13" s="1"/>
  <c r="J108" i="13"/>
  <c r="F108" i="13"/>
  <c r="K116" i="13"/>
  <c r="E116" i="13" s="1"/>
  <c r="J116" i="13"/>
  <c r="F116" i="13"/>
  <c r="K115" i="13"/>
  <c r="E115" i="13" s="1"/>
  <c r="J115" i="13"/>
  <c r="F115" i="13"/>
  <c r="K95" i="13"/>
  <c r="E95" i="13" s="1"/>
  <c r="J95" i="13"/>
  <c r="F95" i="13"/>
  <c r="K93" i="13"/>
  <c r="E93" i="13" s="1"/>
  <c r="J93" i="13"/>
  <c r="F93" i="13"/>
  <c r="J80" i="13"/>
  <c r="K80" i="13"/>
  <c r="E80" i="13" s="1"/>
  <c r="F80" i="13"/>
  <c r="K79" i="13"/>
  <c r="E79" i="13" s="1"/>
  <c r="J79" i="13"/>
  <c r="F79" i="13"/>
  <c r="K101" i="13"/>
  <c r="E101" i="13" s="1"/>
  <c r="J101" i="13"/>
  <c r="F101" i="13"/>
  <c r="K59" i="13"/>
  <c r="E59" i="13" s="1"/>
  <c r="J59" i="13"/>
  <c r="F59" i="13"/>
  <c r="K71" i="13"/>
  <c r="E71" i="13" s="1"/>
  <c r="J71" i="13"/>
  <c r="F71" i="13"/>
  <c r="F78" i="13"/>
  <c r="J78" i="13"/>
  <c r="K78" i="13"/>
  <c r="E78" i="13" s="1"/>
  <c r="J56" i="13"/>
  <c r="K56" i="13"/>
  <c r="E56" i="13" s="1"/>
  <c r="F56" i="13"/>
  <c r="K76" i="13"/>
  <c r="E76" i="13" s="1"/>
  <c r="J76" i="13"/>
  <c r="F76" i="13"/>
  <c r="F110" i="13"/>
  <c r="J110" i="13"/>
  <c r="K110" i="13"/>
  <c r="E110" i="13" s="1"/>
  <c r="K117" i="13"/>
  <c r="E117" i="13" s="1"/>
  <c r="J117" i="13"/>
  <c r="F117" i="13"/>
  <c r="F119" i="13"/>
  <c r="J119" i="13"/>
  <c r="K119" i="13"/>
  <c r="E119" i="13" s="1"/>
  <c r="K89" i="13"/>
  <c r="E89" i="13" s="1"/>
  <c r="J89" i="13"/>
  <c r="F89" i="13"/>
  <c r="J96" i="13"/>
  <c r="K96" i="13"/>
  <c r="E96" i="13" s="1"/>
  <c r="F96" i="13"/>
  <c r="F98" i="13"/>
  <c r="K98" i="13"/>
  <c r="E98" i="13" s="1"/>
  <c r="J98" i="13"/>
  <c r="K87" i="13"/>
  <c r="E87" i="13" s="1"/>
  <c r="J87" i="13"/>
  <c r="F87" i="13"/>
  <c r="K92" i="13"/>
  <c r="E92" i="13" s="1"/>
  <c r="J92" i="13"/>
  <c r="F92" i="13"/>
  <c r="J86" i="13"/>
  <c r="K86" i="13"/>
  <c r="E86" i="13" s="1"/>
  <c r="F86" i="13"/>
  <c r="F90" i="13"/>
  <c r="K90" i="13"/>
  <c r="E90" i="13" s="1"/>
  <c r="J90" i="13"/>
  <c r="K60" i="13"/>
  <c r="E60" i="13" s="1"/>
  <c r="J60" i="13"/>
  <c r="F60" i="13"/>
  <c r="F70" i="13"/>
  <c r="J70" i="13"/>
  <c r="K70" i="13"/>
  <c r="E70" i="13" s="1"/>
  <c r="F74" i="13"/>
  <c r="K74" i="13"/>
  <c r="E74" i="13" s="1"/>
  <c r="J74" i="13"/>
  <c r="F54" i="13"/>
  <c r="J54" i="13"/>
  <c r="K54" i="13"/>
  <c r="E54" i="13" s="1"/>
  <c r="J64" i="13"/>
  <c r="K64" i="13"/>
  <c r="E64" i="13" s="1"/>
  <c r="F64" i="13"/>
  <c r="F62" i="13"/>
  <c r="J62" i="13"/>
  <c r="K62" i="13"/>
  <c r="E62" i="13" s="1"/>
  <c r="G20" i="14"/>
  <c r="H20" i="14"/>
  <c r="F20" i="14"/>
  <c r="I20" i="14"/>
  <c r="A22" i="14"/>
  <c r="B22" i="14" s="1"/>
  <c r="E20" i="14"/>
  <c r="D60" i="13" l="1"/>
  <c r="G60" i="13"/>
  <c r="C60" i="13" s="1"/>
  <c r="D99" i="13"/>
  <c r="G99" i="13"/>
  <c r="C99" i="13" s="1"/>
  <c r="D107" i="13"/>
  <c r="G107" i="13"/>
  <c r="C107" i="13" s="1"/>
  <c r="G69" i="13"/>
  <c r="C69" i="13" s="1"/>
  <c r="D69" i="13"/>
  <c r="D75" i="13"/>
  <c r="G75" i="13"/>
  <c r="C75" i="13" s="1"/>
  <c r="G102" i="13"/>
  <c r="D102" i="13"/>
  <c r="G62" i="13"/>
  <c r="D62" i="13"/>
  <c r="D64" i="13"/>
  <c r="G64" i="13"/>
  <c r="C64" i="13" s="1"/>
  <c r="G74" i="13"/>
  <c r="C74" i="13" s="1"/>
  <c r="D74" i="13"/>
  <c r="G70" i="13"/>
  <c r="C70" i="13" s="1"/>
  <c r="D70" i="13"/>
  <c r="D92" i="13"/>
  <c r="G92" i="13"/>
  <c r="C92" i="13" s="1"/>
  <c r="D89" i="13"/>
  <c r="G89" i="13"/>
  <c r="C89" i="13" s="1"/>
  <c r="D76" i="13"/>
  <c r="G76" i="13"/>
  <c r="C76" i="13" s="1"/>
  <c r="D56" i="13"/>
  <c r="G56" i="13"/>
  <c r="C56" i="13" s="1"/>
  <c r="D59" i="13"/>
  <c r="G59" i="13"/>
  <c r="C59" i="13" s="1"/>
  <c r="D93" i="13"/>
  <c r="G93" i="13"/>
  <c r="C93" i="13" s="1"/>
  <c r="D108" i="13"/>
  <c r="G108" i="13"/>
  <c r="D113" i="13"/>
  <c r="G113" i="13"/>
  <c r="D63" i="13"/>
  <c r="G63" i="13"/>
  <c r="C63" i="13" s="1"/>
  <c r="D72" i="13"/>
  <c r="G72" i="13"/>
  <c r="C72" i="13" s="1"/>
  <c r="D85" i="13"/>
  <c r="G85" i="13"/>
  <c r="C85" i="13" s="1"/>
  <c r="D111" i="13"/>
  <c r="G111" i="13"/>
  <c r="D73" i="13"/>
  <c r="G73" i="13"/>
  <c r="C73" i="13" s="1"/>
  <c r="D97" i="13"/>
  <c r="G97" i="13"/>
  <c r="C97" i="13" s="1"/>
  <c r="G94" i="13"/>
  <c r="C94" i="13" s="1"/>
  <c r="D94" i="13"/>
  <c r="D88" i="13"/>
  <c r="G88" i="13"/>
  <c r="C88" i="13" s="1"/>
  <c r="D105" i="13"/>
  <c r="G105" i="13"/>
  <c r="D87" i="13"/>
  <c r="G87" i="13"/>
  <c r="C87" i="13" s="1"/>
  <c r="D119" i="13"/>
  <c r="G119" i="13"/>
  <c r="D101" i="13"/>
  <c r="G101" i="13"/>
  <c r="C101" i="13" s="1"/>
  <c r="D95" i="13"/>
  <c r="G95" i="13"/>
  <c r="C95" i="13" s="1"/>
  <c r="D57" i="13"/>
  <c r="G57" i="13"/>
  <c r="C57" i="13" s="1"/>
  <c r="G90" i="13"/>
  <c r="C90" i="13" s="1"/>
  <c r="D90" i="13"/>
  <c r="G98" i="13"/>
  <c r="C98" i="13" s="1"/>
  <c r="D98" i="13"/>
  <c r="G110" i="13"/>
  <c r="D110" i="13"/>
  <c r="D71" i="13"/>
  <c r="G71" i="13"/>
  <c r="C71" i="13" s="1"/>
  <c r="D116" i="13"/>
  <c r="G116" i="13"/>
  <c r="C116" i="13" s="1"/>
  <c r="D55" i="13"/>
  <c r="G55" i="13"/>
  <c r="C55" i="13" s="1"/>
  <c r="G66" i="13"/>
  <c r="C66" i="13" s="1"/>
  <c r="D66" i="13"/>
  <c r="D67" i="13"/>
  <c r="G67" i="13"/>
  <c r="C67" i="13" s="1"/>
  <c r="D81" i="13"/>
  <c r="G81" i="13"/>
  <c r="C81" i="13" s="1"/>
  <c r="G82" i="13"/>
  <c r="D82" i="13"/>
  <c r="D91" i="13"/>
  <c r="G91" i="13"/>
  <c r="C91" i="13" s="1"/>
  <c r="D112" i="13"/>
  <c r="G112" i="13"/>
  <c r="C112" i="13" s="1"/>
  <c r="D103" i="13"/>
  <c r="G103" i="13"/>
  <c r="C103" i="13" s="1"/>
  <c r="D68" i="13"/>
  <c r="G68" i="13"/>
  <c r="C68" i="13" s="1"/>
  <c r="G58" i="13"/>
  <c r="C58" i="13" s="1"/>
  <c r="D58" i="13"/>
  <c r="D61" i="13"/>
  <c r="G61" i="13"/>
  <c r="C61" i="13" s="1"/>
  <c r="D83" i="13"/>
  <c r="G83" i="13"/>
  <c r="C83" i="13" s="1"/>
  <c r="G114" i="13"/>
  <c r="C114" i="13" s="1"/>
  <c r="D114" i="13"/>
  <c r="D109" i="13"/>
  <c r="G109" i="13"/>
  <c r="C109" i="13" s="1"/>
  <c r="D104" i="13"/>
  <c r="G104" i="13"/>
  <c r="C104" i="13" s="1"/>
  <c r="G54" i="13"/>
  <c r="C54" i="13" s="1"/>
  <c r="D54" i="13"/>
  <c r="G86" i="13"/>
  <c r="D86" i="13"/>
  <c r="D96" i="13"/>
  <c r="G96" i="13"/>
  <c r="C96" i="13" s="1"/>
  <c r="D117" i="13"/>
  <c r="G117" i="13"/>
  <c r="C117" i="13" s="1"/>
  <c r="G78" i="13"/>
  <c r="D78" i="13"/>
  <c r="D79" i="13"/>
  <c r="G79" i="13"/>
  <c r="C79" i="13" s="1"/>
  <c r="D80" i="13"/>
  <c r="G80" i="13"/>
  <c r="C80" i="13" s="1"/>
  <c r="D115" i="13"/>
  <c r="G115" i="13"/>
  <c r="G106" i="13"/>
  <c r="C106" i="13" s="1"/>
  <c r="D106" i="13"/>
  <c r="D77" i="13"/>
  <c r="G77" i="13"/>
  <c r="C77" i="13" s="1"/>
  <c r="D84" i="13"/>
  <c r="G84" i="13"/>
  <c r="C84" i="13" s="1"/>
  <c r="D65" i="13"/>
  <c r="G65" i="13"/>
  <c r="C65" i="13" s="1"/>
  <c r="D100" i="13"/>
  <c r="G100" i="13"/>
  <c r="C100" i="13" s="1"/>
  <c r="C86" i="13"/>
  <c r="C26" i="13"/>
  <c r="C40" i="13"/>
  <c r="C43" i="13"/>
  <c r="C102" i="13"/>
  <c r="C50" i="13"/>
  <c r="C41" i="13"/>
  <c r="C49" i="13"/>
  <c r="C53" i="13"/>
  <c r="C44" i="13"/>
  <c r="C30" i="13"/>
  <c r="C62" i="13"/>
  <c r="C23" i="13"/>
  <c r="C82" i="13"/>
  <c r="C78" i="13"/>
  <c r="C33" i="13"/>
  <c r="C51" i="13"/>
  <c r="C39" i="13"/>
  <c r="C47" i="13"/>
  <c r="C48" i="13"/>
  <c r="C20" i="13"/>
  <c r="C24" i="13"/>
  <c r="C34" i="13"/>
  <c r="C28" i="13"/>
  <c r="C31" i="13"/>
  <c r="C25" i="13"/>
  <c r="C45" i="13"/>
  <c r="C52" i="13"/>
  <c r="C19" i="13"/>
  <c r="C27" i="13"/>
  <c r="C21" i="13"/>
  <c r="I21" i="14"/>
  <c r="H21" i="14"/>
  <c r="G21" i="14"/>
  <c r="F21" i="14"/>
  <c r="A23" i="14"/>
  <c r="B23" i="14" s="1"/>
  <c r="E21" i="14"/>
  <c r="C46" i="13"/>
  <c r="C22" i="13"/>
  <c r="C36" i="13"/>
  <c r="C35" i="13"/>
  <c r="C37" i="13"/>
  <c r="C29" i="13"/>
  <c r="C115" i="13" l="1"/>
  <c r="C111" i="13"/>
  <c r="C42" i="13"/>
  <c r="C113" i="13"/>
  <c r="C108" i="13"/>
  <c r="C38" i="13"/>
  <c r="C32" i="13"/>
  <c r="C110" i="13"/>
  <c r="C119" i="13"/>
  <c r="C105" i="13"/>
  <c r="I22" i="14"/>
  <c r="H22" i="14"/>
  <c r="F22" i="14"/>
  <c r="G22" i="14"/>
  <c r="E22" i="14"/>
  <c r="A24" i="14"/>
  <c r="B24" i="14" s="1"/>
  <c r="I23" i="14" l="1"/>
  <c r="H23" i="14"/>
  <c r="F23" i="14"/>
  <c r="G23" i="14"/>
  <c r="E23" i="14"/>
  <c r="A25" i="14"/>
  <c r="B25" i="14" s="1"/>
  <c r="F24" i="14" l="1"/>
  <c r="I24" i="14"/>
  <c r="H24" i="14"/>
  <c r="G24" i="14"/>
  <c r="E24" i="14"/>
  <c r="A26" i="14"/>
  <c r="B26" i="14" s="1"/>
  <c r="I25" i="14" l="1"/>
  <c r="H25" i="14"/>
  <c r="G25" i="14"/>
  <c r="F25" i="14"/>
  <c r="E25" i="14"/>
  <c r="A27" i="14"/>
  <c r="B27" i="14" s="1"/>
  <c r="H26" i="14" l="1"/>
  <c r="G26" i="14"/>
  <c r="I26" i="14"/>
  <c r="F26" i="14"/>
  <c r="E26" i="14"/>
  <c r="A28" i="14"/>
  <c r="B28" i="14" s="1"/>
  <c r="I27" i="14" l="1"/>
  <c r="H27" i="14"/>
  <c r="F27" i="14"/>
  <c r="G27" i="14"/>
  <c r="A29" i="14"/>
  <c r="B29" i="14" s="1"/>
  <c r="E27" i="14"/>
  <c r="H28" i="14" l="1"/>
  <c r="G28" i="14"/>
  <c r="F28" i="14"/>
  <c r="I28" i="14"/>
  <c r="A30" i="14"/>
  <c r="B30" i="14" s="1"/>
  <c r="E28" i="14"/>
  <c r="I29" i="14" l="1"/>
  <c r="H29" i="14"/>
  <c r="F29" i="14"/>
  <c r="G29" i="14"/>
  <c r="A31" i="14"/>
  <c r="B31" i="14" s="1"/>
  <c r="E29" i="14"/>
  <c r="I30" i="14" l="1"/>
  <c r="G30" i="14"/>
  <c r="F30" i="14"/>
  <c r="H30" i="14"/>
  <c r="A32" i="14"/>
  <c r="B32" i="14" s="1"/>
  <c r="E30" i="14"/>
  <c r="I31" i="14" l="1"/>
  <c r="H31" i="14"/>
  <c r="F31" i="14"/>
  <c r="G31" i="14"/>
  <c r="A33" i="14"/>
  <c r="B33" i="14" s="1"/>
  <c r="E31" i="14"/>
  <c r="I32" i="14" l="1"/>
  <c r="G32" i="14"/>
  <c r="F32" i="14"/>
  <c r="H32" i="14"/>
  <c r="A34" i="14"/>
  <c r="B34" i="14" s="1"/>
  <c r="E32" i="14"/>
  <c r="I33" i="14" l="1"/>
  <c r="H33" i="14"/>
  <c r="G33" i="14"/>
  <c r="F33" i="14"/>
  <c r="A35" i="14"/>
  <c r="B35" i="14" s="1"/>
  <c r="E33" i="14"/>
  <c r="H34" i="14" l="1"/>
  <c r="F34" i="14"/>
  <c r="I34" i="14"/>
  <c r="G34" i="14"/>
  <c r="A36" i="14"/>
  <c r="B36" i="14" s="1"/>
  <c r="E34" i="14"/>
  <c r="I35" i="14" l="1"/>
  <c r="H35" i="14"/>
  <c r="F35" i="14"/>
  <c r="G35" i="14"/>
  <c r="A37" i="14"/>
  <c r="B37" i="14" s="1"/>
  <c r="E35" i="14"/>
  <c r="G36" i="14" l="1"/>
  <c r="H36" i="14"/>
  <c r="F36" i="14"/>
  <c r="I36" i="14"/>
  <c r="A38" i="14"/>
  <c r="B38" i="14" s="1"/>
  <c r="E36" i="14"/>
  <c r="I37" i="14" l="1"/>
  <c r="H37" i="14"/>
  <c r="G37" i="14"/>
  <c r="F37" i="14"/>
  <c r="A39" i="14"/>
  <c r="B39" i="14" s="1"/>
  <c r="E37" i="14"/>
  <c r="I38" i="14" l="1"/>
  <c r="H38" i="14"/>
  <c r="F38" i="14"/>
  <c r="G38" i="14"/>
  <c r="A40" i="14"/>
  <c r="B40" i="14" s="1"/>
  <c r="E38" i="14"/>
  <c r="I39" i="14" l="1"/>
  <c r="H39" i="14"/>
  <c r="F39" i="14"/>
  <c r="G39" i="14"/>
  <c r="A41" i="14"/>
  <c r="B41" i="14" s="1"/>
  <c r="E39" i="14"/>
  <c r="F40" i="14" l="1"/>
  <c r="I40" i="14"/>
  <c r="H40" i="14"/>
  <c r="G40" i="14"/>
  <c r="A42" i="14"/>
  <c r="B42" i="14" s="1"/>
  <c r="E40" i="14"/>
  <c r="I41" i="14" l="1"/>
  <c r="H41" i="14"/>
  <c r="G41" i="14"/>
  <c r="F41" i="14"/>
  <c r="A43" i="14"/>
  <c r="B43" i="14" s="1"/>
  <c r="E41" i="14"/>
  <c r="H42" i="14" l="1"/>
  <c r="G42" i="14"/>
  <c r="I42" i="14"/>
  <c r="F42" i="14"/>
  <c r="A44" i="14"/>
  <c r="B44" i="14" s="1"/>
  <c r="E42" i="14"/>
  <c r="I43" i="14" l="1"/>
  <c r="H43" i="14"/>
  <c r="F43" i="14"/>
  <c r="G43" i="14"/>
  <c r="A45" i="14"/>
  <c r="B45" i="14" s="1"/>
  <c r="E43" i="14"/>
  <c r="H44" i="14" l="1"/>
  <c r="I44" i="14"/>
  <c r="F44" i="14"/>
  <c r="G44" i="14"/>
  <c r="A46" i="14"/>
  <c r="B46" i="14" s="1"/>
  <c r="E44" i="14"/>
  <c r="I45" i="14" l="1"/>
  <c r="H45" i="14"/>
  <c r="F45" i="14"/>
  <c r="G45" i="14"/>
  <c r="A47" i="14"/>
  <c r="B47" i="14" s="1"/>
  <c r="E45" i="14"/>
  <c r="I46" i="14" l="1"/>
  <c r="G46" i="14"/>
  <c r="F46" i="14"/>
  <c r="H46" i="14"/>
  <c r="A48" i="14"/>
  <c r="B48" i="14" s="1"/>
  <c r="E46" i="14"/>
  <c r="I47" i="14" l="1"/>
  <c r="H47" i="14"/>
  <c r="F47" i="14"/>
  <c r="G47" i="14"/>
  <c r="A49" i="14"/>
  <c r="B49" i="14" s="1"/>
  <c r="E47" i="14"/>
  <c r="I48" i="14" l="1"/>
  <c r="G48" i="14"/>
  <c r="F48" i="14"/>
  <c r="H48" i="14"/>
  <c r="A50" i="14"/>
  <c r="B50" i="14" s="1"/>
  <c r="E48" i="14"/>
  <c r="I49" i="14" l="1"/>
  <c r="H49" i="14"/>
  <c r="G49" i="14"/>
  <c r="F49" i="14"/>
  <c r="A51" i="14"/>
  <c r="B51" i="14" s="1"/>
  <c r="E49" i="14"/>
  <c r="H50" i="14" l="1"/>
  <c r="F50" i="14"/>
  <c r="I50" i="14"/>
  <c r="G50" i="14"/>
  <c r="A52" i="14"/>
  <c r="B52" i="14" s="1"/>
  <c r="E50" i="14"/>
  <c r="I51" i="14" l="1"/>
  <c r="H51" i="14"/>
  <c r="F51" i="14"/>
  <c r="G51" i="14"/>
  <c r="A53" i="14"/>
  <c r="B53" i="14" s="1"/>
  <c r="E51" i="14"/>
  <c r="G52" i="14" l="1"/>
  <c r="H52" i="14"/>
  <c r="F52" i="14"/>
  <c r="I52" i="14"/>
  <c r="A54" i="14"/>
  <c r="B54" i="14" s="1"/>
  <c r="E52" i="14"/>
  <c r="I53" i="14" l="1"/>
  <c r="H53" i="14"/>
  <c r="G53" i="14"/>
  <c r="F53" i="14"/>
  <c r="A55" i="14"/>
  <c r="B55" i="14" s="1"/>
  <c r="E53" i="14"/>
  <c r="I54" i="14" l="1"/>
  <c r="H54" i="14"/>
  <c r="G54" i="14"/>
  <c r="F54" i="14"/>
  <c r="A56" i="14"/>
  <c r="B56" i="14" s="1"/>
  <c r="E54" i="14"/>
  <c r="I55" i="14" l="1"/>
  <c r="H55" i="14"/>
  <c r="F55" i="14"/>
  <c r="G55" i="14"/>
  <c r="A57" i="14"/>
  <c r="B57" i="14" s="1"/>
  <c r="E55" i="14"/>
  <c r="F56" i="14" l="1"/>
  <c r="I56" i="14"/>
  <c r="H56" i="14"/>
  <c r="G56" i="14"/>
  <c r="A58" i="14"/>
  <c r="B58" i="14" s="1"/>
  <c r="E56" i="14"/>
  <c r="I57" i="14" l="1"/>
  <c r="H57" i="14"/>
  <c r="G57" i="14"/>
  <c r="F57" i="14"/>
  <c r="A59" i="14"/>
  <c r="B59" i="14" s="1"/>
  <c r="E57" i="14"/>
  <c r="H58" i="14" l="1"/>
  <c r="G58" i="14"/>
  <c r="I58" i="14"/>
  <c r="F58" i="14"/>
  <c r="A60" i="14"/>
  <c r="B60" i="14" s="1"/>
  <c r="E58" i="14"/>
  <c r="I59" i="14" l="1"/>
  <c r="H59" i="14"/>
  <c r="F59" i="14"/>
  <c r="G59" i="14"/>
  <c r="A61" i="14"/>
  <c r="B61" i="14" s="1"/>
  <c r="E59" i="14"/>
  <c r="H60" i="14" l="1"/>
  <c r="F60" i="14"/>
  <c r="G60" i="14"/>
  <c r="I60" i="14"/>
  <c r="A62" i="14"/>
  <c r="B62" i="14" s="1"/>
  <c r="E60" i="14"/>
  <c r="I61" i="14" l="1"/>
  <c r="H61" i="14"/>
  <c r="F61" i="14"/>
  <c r="G61" i="14"/>
  <c r="A63" i="14"/>
  <c r="B63" i="14" s="1"/>
  <c r="E61" i="14"/>
  <c r="I62" i="14" l="1"/>
  <c r="F62" i="14"/>
  <c r="G62" i="14"/>
  <c r="H62" i="14"/>
  <c r="A64" i="14"/>
  <c r="B64" i="14" s="1"/>
  <c r="E62" i="14"/>
  <c r="I63" i="14" l="1"/>
  <c r="H63" i="14"/>
  <c r="F63" i="14"/>
  <c r="G63" i="14"/>
  <c r="A65" i="14"/>
  <c r="B65" i="14" s="1"/>
  <c r="E63" i="14"/>
  <c r="I64" i="14" l="1"/>
  <c r="F64" i="14"/>
  <c r="H64" i="14"/>
  <c r="G64" i="14"/>
  <c r="A66" i="14"/>
  <c r="B66" i="14" s="1"/>
  <c r="E64" i="14"/>
  <c r="I65" i="14" l="1"/>
  <c r="H65" i="14"/>
  <c r="G65" i="14"/>
  <c r="F65" i="14"/>
  <c r="A67" i="14"/>
  <c r="B67" i="14" s="1"/>
  <c r="E65" i="14"/>
  <c r="H66" i="14" l="1"/>
  <c r="F66" i="14"/>
  <c r="G66" i="14"/>
  <c r="I66" i="14"/>
  <c r="A68" i="14"/>
  <c r="B68" i="14" s="1"/>
  <c r="E66" i="14"/>
  <c r="I67" i="14" l="1"/>
  <c r="H67" i="14"/>
  <c r="F67" i="14"/>
  <c r="G67" i="14"/>
  <c r="A69" i="14"/>
  <c r="B69" i="14" s="1"/>
  <c r="E67" i="14"/>
  <c r="H68" i="14" l="1"/>
  <c r="F68" i="14"/>
  <c r="I68" i="14"/>
  <c r="G68" i="14"/>
  <c r="E68" i="14"/>
  <c r="A70" i="14"/>
  <c r="B70" i="14" s="1"/>
  <c r="I69" i="14" l="1"/>
  <c r="H69" i="14"/>
  <c r="G69" i="14"/>
  <c r="F69" i="14"/>
  <c r="E69" i="14"/>
  <c r="A71" i="14"/>
  <c r="B71" i="14" s="1"/>
  <c r="I70" i="14" l="1"/>
  <c r="G70" i="14"/>
  <c r="H70" i="14"/>
  <c r="F70" i="14"/>
  <c r="A72" i="14"/>
  <c r="B72" i="14" s="1"/>
  <c r="E70" i="14"/>
  <c r="I71" i="14" l="1"/>
  <c r="H71" i="14"/>
  <c r="F71" i="14"/>
  <c r="G71" i="14"/>
  <c r="A73" i="14"/>
  <c r="B73" i="14" s="1"/>
  <c r="E71" i="14"/>
  <c r="F72" i="14" l="1"/>
  <c r="I72" i="14"/>
  <c r="H72" i="14"/>
  <c r="G72" i="14"/>
  <c r="A74" i="14"/>
  <c r="B74" i="14" s="1"/>
  <c r="E72" i="14"/>
  <c r="I73" i="14" l="1"/>
  <c r="H73" i="14"/>
  <c r="G73" i="14"/>
  <c r="F73" i="14"/>
  <c r="A75" i="14"/>
  <c r="B75" i="14" s="1"/>
  <c r="E73" i="14"/>
  <c r="H74" i="14" l="1"/>
  <c r="G74" i="14"/>
  <c r="I74" i="14"/>
  <c r="F74" i="14"/>
  <c r="A76" i="14"/>
  <c r="B76" i="14" s="1"/>
  <c r="E74" i="14"/>
  <c r="I75" i="14" l="1"/>
  <c r="H75" i="14"/>
  <c r="F75" i="14"/>
  <c r="G75" i="14"/>
  <c r="A77" i="14"/>
  <c r="B77" i="14" s="1"/>
  <c r="E75" i="14"/>
  <c r="H76" i="14" l="1"/>
  <c r="I76" i="14"/>
  <c r="G76" i="14"/>
  <c r="F76" i="14"/>
  <c r="A78" i="14"/>
  <c r="B78" i="14" s="1"/>
  <c r="E76" i="14"/>
  <c r="I77" i="14" l="1"/>
  <c r="H77" i="14"/>
  <c r="F77" i="14"/>
  <c r="G77" i="14"/>
  <c r="A79" i="14"/>
  <c r="B79" i="14" s="1"/>
  <c r="E77" i="14"/>
  <c r="I78" i="14" l="1"/>
  <c r="F78" i="14"/>
  <c r="G78" i="14"/>
  <c r="H78" i="14"/>
  <c r="A80" i="14"/>
  <c r="B80" i="14" s="1"/>
  <c r="E78" i="14"/>
  <c r="I79" i="14" l="1"/>
  <c r="H79" i="14"/>
  <c r="F79" i="14"/>
  <c r="G79" i="14"/>
  <c r="A81" i="14"/>
  <c r="B81" i="14" s="1"/>
  <c r="E79" i="14"/>
  <c r="I80" i="14" l="1"/>
  <c r="F80" i="14"/>
  <c r="H80" i="14"/>
  <c r="G80" i="14"/>
  <c r="A82" i="14"/>
  <c r="B82" i="14" s="1"/>
  <c r="E80" i="14"/>
  <c r="I81" i="14" l="1"/>
  <c r="H81" i="14"/>
  <c r="G81" i="14"/>
  <c r="F81" i="14"/>
  <c r="A83" i="14"/>
  <c r="B83" i="14" s="1"/>
  <c r="E81" i="14"/>
  <c r="H82" i="14" l="1"/>
  <c r="F82" i="14"/>
  <c r="G82" i="14"/>
  <c r="I82" i="14"/>
  <c r="A84" i="14"/>
  <c r="B84" i="14" s="1"/>
  <c r="E82" i="14"/>
  <c r="I83" i="14" l="1"/>
  <c r="H83" i="14"/>
  <c r="F83" i="14"/>
  <c r="G83" i="14"/>
  <c r="A85" i="14"/>
  <c r="B85" i="14" s="1"/>
  <c r="E83" i="14"/>
  <c r="H84" i="14" l="1"/>
  <c r="F84" i="14"/>
  <c r="G84" i="14"/>
  <c r="I84" i="14"/>
  <c r="A86" i="14"/>
  <c r="B86" i="14" s="1"/>
  <c r="E84" i="14"/>
  <c r="I85" i="14" l="1"/>
  <c r="H85" i="14"/>
  <c r="G85" i="14"/>
  <c r="F85" i="14"/>
  <c r="A87" i="14"/>
  <c r="B87" i="14" s="1"/>
  <c r="E85" i="14"/>
  <c r="I86" i="14" l="1"/>
  <c r="G86" i="14"/>
  <c r="H86" i="14"/>
  <c r="F86" i="14"/>
  <c r="A88" i="14"/>
  <c r="B88" i="14" s="1"/>
  <c r="E86" i="14"/>
  <c r="I87" i="14" l="1"/>
  <c r="H87" i="14"/>
  <c r="F87" i="14"/>
  <c r="G87" i="14"/>
  <c r="A89" i="14"/>
  <c r="B89" i="14" s="1"/>
  <c r="E87" i="14"/>
  <c r="F88" i="14" l="1"/>
  <c r="I88" i="14"/>
  <c r="H88" i="14"/>
  <c r="G88" i="14"/>
  <c r="A90" i="14"/>
  <c r="B90" i="14" s="1"/>
  <c r="E88" i="14"/>
  <c r="I89" i="14" l="1"/>
  <c r="H89" i="14"/>
  <c r="G89" i="14"/>
  <c r="F89" i="14"/>
  <c r="A91" i="14"/>
  <c r="B91" i="14" s="1"/>
  <c r="E89" i="14"/>
  <c r="H90" i="14" l="1"/>
  <c r="G90" i="14"/>
  <c r="I90" i="14"/>
  <c r="F90" i="14"/>
  <c r="A92" i="14"/>
  <c r="B92" i="14" s="1"/>
  <c r="E90" i="14"/>
  <c r="I91" i="14" l="1"/>
  <c r="H91" i="14"/>
  <c r="F91" i="14"/>
  <c r="G91" i="14"/>
  <c r="A93" i="14"/>
  <c r="B93" i="14" s="1"/>
  <c r="E91" i="14"/>
  <c r="H92" i="14" l="1"/>
  <c r="G92" i="14"/>
  <c r="F92" i="14"/>
  <c r="I92" i="14"/>
  <c r="A94" i="14"/>
  <c r="B94" i="14" s="1"/>
  <c r="E92" i="14"/>
  <c r="I93" i="14" l="1"/>
  <c r="H93" i="14"/>
  <c r="F93" i="14"/>
  <c r="G93" i="14"/>
  <c r="A95" i="14"/>
  <c r="B95" i="14" s="1"/>
  <c r="E93" i="14"/>
  <c r="I94" i="14" l="1"/>
  <c r="F94" i="14"/>
  <c r="G94" i="14"/>
  <c r="H94" i="14"/>
  <c r="A96" i="14"/>
  <c r="B96" i="14" s="1"/>
  <c r="E94" i="14"/>
  <c r="I95" i="14" l="1"/>
  <c r="H95" i="14"/>
  <c r="F95" i="14"/>
  <c r="G95" i="14"/>
  <c r="A97" i="14"/>
  <c r="B97" i="14" s="1"/>
  <c r="E95" i="14"/>
  <c r="I96" i="14" l="1"/>
  <c r="H96" i="14"/>
  <c r="F96" i="14"/>
  <c r="G96" i="14"/>
  <c r="A98" i="14"/>
  <c r="B98" i="14" s="1"/>
  <c r="E96" i="14"/>
  <c r="I97" i="14" l="1"/>
  <c r="H97" i="14"/>
  <c r="G97" i="14"/>
  <c r="F97" i="14"/>
  <c r="A99" i="14"/>
  <c r="B99" i="14" s="1"/>
  <c r="E97" i="14"/>
  <c r="H98" i="14" l="1"/>
  <c r="F98" i="14"/>
  <c r="G98" i="14"/>
  <c r="I98" i="14"/>
  <c r="E98" i="14"/>
  <c r="A100" i="14"/>
  <c r="B100" i="14" s="1"/>
  <c r="I99" i="14" l="1"/>
  <c r="H99" i="14"/>
  <c r="F99" i="14"/>
  <c r="G99" i="14"/>
  <c r="A101" i="14"/>
  <c r="B101" i="14" s="1"/>
  <c r="E99" i="14"/>
  <c r="H100" i="14" l="1"/>
  <c r="F100" i="14"/>
  <c r="I100" i="14"/>
  <c r="G100" i="14"/>
  <c r="A102" i="14"/>
  <c r="B102" i="14" s="1"/>
  <c r="E100" i="14"/>
  <c r="I101" i="14" l="1"/>
  <c r="H101" i="14"/>
  <c r="G101" i="14"/>
  <c r="F101" i="14"/>
  <c r="A103" i="14"/>
  <c r="B103" i="14" s="1"/>
  <c r="E101" i="14"/>
  <c r="I102" i="14" l="1"/>
  <c r="G102" i="14"/>
  <c r="H102" i="14"/>
  <c r="F102" i="14"/>
  <c r="A104" i="14"/>
  <c r="B104" i="14" s="1"/>
  <c r="E102" i="14"/>
  <c r="I103" i="14" l="1"/>
  <c r="H103" i="14"/>
  <c r="F103" i="14"/>
  <c r="G103" i="14"/>
  <c r="A105" i="14"/>
  <c r="B105" i="14" s="1"/>
  <c r="E103" i="14"/>
  <c r="F104" i="14" l="1"/>
  <c r="I104" i="14"/>
  <c r="H104" i="14"/>
  <c r="G104" i="14"/>
  <c r="A106" i="14"/>
  <c r="B106" i="14" s="1"/>
  <c r="E104" i="14"/>
  <c r="I105" i="14" l="1"/>
  <c r="H105" i="14"/>
  <c r="G105" i="14"/>
  <c r="F105" i="14"/>
  <c r="A107" i="14"/>
  <c r="B107" i="14" s="1"/>
  <c r="E105" i="14"/>
  <c r="H106" i="14" l="1"/>
  <c r="G106" i="14"/>
  <c r="I106" i="14"/>
  <c r="F106" i="14"/>
  <c r="A108" i="14"/>
  <c r="B108" i="14" s="1"/>
  <c r="E106" i="14"/>
  <c r="I107" i="14" l="1"/>
  <c r="H107" i="14"/>
  <c r="F107" i="14"/>
  <c r="G107" i="14"/>
  <c r="A109" i="14"/>
  <c r="B109" i="14" s="1"/>
  <c r="E107" i="14"/>
  <c r="H108" i="14" l="1"/>
  <c r="F108" i="14"/>
  <c r="I108" i="14"/>
  <c r="G108" i="14"/>
  <c r="A110" i="14"/>
  <c r="B110" i="14" s="1"/>
  <c r="E108" i="14"/>
  <c r="I109" i="14" l="1"/>
  <c r="H109" i="14"/>
  <c r="F109" i="14"/>
  <c r="G109" i="14"/>
  <c r="A111" i="14"/>
  <c r="B111" i="14" s="1"/>
  <c r="E109" i="14"/>
  <c r="I110" i="14" l="1"/>
  <c r="F110" i="14"/>
  <c r="G110" i="14"/>
  <c r="H110" i="14"/>
  <c r="A112" i="14"/>
  <c r="B112" i="14" s="1"/>
  <c r="E110" i="14"/>
  <c r="I111" i="14" l="1"/>
  <c r="H111" i="14"/>
  <c r="F111" i="14"/>
  <c r="G111" i="14"/>
  <c r="A113" i="14"/>
  <c r="B113" i="14" s="1"/>
  <c r="E111" i="14"/>
  <c r="C110" i="14"/>
  <c r="C18" i="14"/>
  <c r="C20" i="14"/>
  <c r="C16" i="14"/>
  <c r="C21" i="14"/>
  <c r="C19" i="14"/>
  <c r="C22" i="14"/>
  <c r="C17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C58" i="14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C72" i="14"/>
  <c r="C73" i="14"/>
  <c r="C74" i="14"/>
  <c r="C75" i="14"/>
  <c r="C76" i="14"/>
  <c r="C77" i="14"/>
  <c r="C78" i="14"/>
  <c r="C79" i="14"/>
  <c r="C80" i="14"/>
  <c r="C81" i="14"/>
  <c r="C82" i="14"/>
  <c r="C83" i="14"/>
  <c r="C84" i="14"/>
  <c r="C85" i="14"/>
  <c r="C86" i="14"/>
  <c r="C87" i="14"/>
  <c r="C88" i="14"/>
  <c r="C89" i="14"/>
  <c r="C90" i="14"/>
  <c r="C91" i="14"/>
  <c r="C92" i="14"/>
  <c r="C93" i="14"/>
  <c r="C94" i="14"/>
  <c r="C95" i="14"/>
  <c r="C96" i="14"/>
  <c r="C97" i="14"/>
  <c r="C98" i="14"/>
  <c r="C99" i="14"/>
  <c r="C100" i="14"/>
  <c r="C101" i="14"/>
  <c r="C102" i="14"/>
  <c r="C103" i="14"/>
  <c r="C104" i="14"/>
  <c r="C105" i="14"/>
  <c r="C106" i="14"/>
  <c r="C107" i="14"/>
  <c r="C108" i="14"/>
  <c r="C109" i="14"/>
  <c r="I112" i="14" l="1"/>
  <c r="F112" i="14"/>
  <c r="H112" i="14"/>
  <c r="G112" i="14"/>
  <c r="A114" i="14"/>
  <c r="B114" i="14" s="1"/>
  <c r="C111" i="14"/>
  <c r="E112" i="14"/>
  <c r="I113" i="14" l="1"/>
  <c r="H113" i="14"/>
  <c r="G113" i="14"/>
  <c r="F113" i="14"/>
  <c r="A115" i="14"/>
  <c r="B115" i="14" s="1"/>
  <c r="E113" i="14"/>
  <c r="C112" i="14"/>
  <c r="I115" i="14" l="1"/>
  <c r="H115" i="14"/>
  <c r="F115" i="14"/>
  <c r="G115" i="14"/>
  <c r="F114" i="14"/>
  <c r="H114" i="14"/>
  <c r="G114" i="14"/>
  <c r="I114" i="14"/>
  <c r="E115" i="14"/>
  <c r="E114" i="14"/>
  <c r="C113" i="14"/>
  <c r="C115" i="14" l="1"/>
  <c r="C114" i="14"/>
</calcChain>
</file>

<file path=xl/sharedStrings.xml><?xml version="1.0" encoding="utf-8"?>
<sst xmlns="http://schemas.openxmlformats.org/spreadsheetml/2006/main" count="66" uniqueCount="49">
  <si>
    <t>Перейти к статье &gt;&gt;&gt;</t>
  </si>
  <si>
    <t>Файл скачан с сайта excel2.ru &gt;&gt;&gt;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</si>
  <si>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</si>
  <si>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</si>
  <si>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</si>
  <si>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Скользящее среднее в MS EXCEL</t>
  </si>
  <si>
    <t>Иллюстрация</t>
  </si>
  <si>
    <t>Температура</t>
  </si>
  <si>
    <t>Неделя</t>
  </si>
  <si>
    <t>Скользящее среднее</t>
  </si>
  <si>
    <t>Разброс, % от среднего</t>
  </si>
  <si>
    <t>b (Пересечение оси Y)</t>
  </si>
  <si>
    <t>Значение Х</t>
  </si>
  <si>
    <t>Тренд (Y)</t>
  </si>
  <si>
    <t>Нормальный разброс</t>
  </si>
  <si>
    <t>Равномерный разброс</t>
  </si>
  <si>
    <t>С разбросом вокруг тренда (Y)</t>
  </si>
  <si>
    <t>Верхняя граница</t>
  </si>
  <si>
    <t>Нижняя граница</t>
  </si>
  <si>
    <t>Генерация сезонных трендов (со случайным разбросом) в MS EXCEL</t>
  </si>
  <si>
    <t>Составляющие тренда</t>
  </si>
  <si>
    <t>Число периодов, помещающихся на оси</t>
  </si>
  <si>
    <t>Линейный тренд</t>
  </si>
  <si>
    <t>Краткосрочный тренд</t>
  </si>
  <si>
    <t>Наклон (от -1 до 1)</t>
  </si>
  <si>
    <t>Долгосрочный тренд</t>
  </si>
  <si>
    <t>Тренд (для графика)</t>
  </si>
  <si>
    <t>Совет: нажимайте клавишу F9, чтобы обновить данные</t>
  </si>
  <si>
    <t>Тренды на основе периодических функций (синус) с добавлением линейного тренда</t>
  </si>
  <si>
    <t>Для отображения диапазона разброса одинаковой ширины для всех прямых</t>
  </si>
  <si>
    <t>необходимо, чтобы масштаб по оси Х и оси Y был одинаковым</t>
  </si>
  <si>
    <t>Расчетная таблица</t>
  </si>
  <si>
    <t>Таблица для отображения на диаграмме</t>
  </si>
  <si>
    <t>Линия1</t>
  </si>
  <si>
    <t>Линия2</t>
  </si>
  <si>
    <t>Линия3</t>
  </si>
  <si>
    <t>Линия4</t>
  </si>
  <si>
    <t>Макс-мин по Y (первая прямая)</t>
  </si>
  <si>
    <t>Разброс по Y</t>
  </si>
  <si>
    <t>а (Наклон к оси Х) - tg(альфа)</t>
  </si>
  <si>
    <t>Альфа - угол наклона прямой к оси Х</t>
  </si>
  <si>
    <t>Левая граница линии (по Х)</t>
  </si>
  <si>
    <t>cos(альфа)</t>
  </si>
  <si>
    <t>d - смещение границ по вертикали</t>
  </si>
  <si>
    <t>Построение линий тренда</t>
  </si>
  <si>
    <t>K - коэф. разброса, % от Макс-мин по Y</t>
  </si>
  <si>
    <t>Тренд на основе ломаной линии</t>
  </si>
  <si>
    <t>Заголовок диаграммы</t>
  </si>
  <si>
    <t>Масштаб долгосрочного тренда отн. краткосрочного (от 2 до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</si>
</sst>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0.0"/>
    <numFmt numFmtId="166" formatCode="0.000"/>
    <numFmt numFmtId="167" formatCode="0.0000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theme="1" tint="0.14999847407452621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0"/>
      <name val="MS Sans Serif"/>
      <family val="2"/>
    </font>
    <font>
      <u/>
      <sz val="12"/>
      <color theme="10"/>
      <name val="Arial Narrow"/>
      <family val="2"/>
      <charset val="204"/>
    </font>
    <font>
      <sz val="12"/>
      <name val="Arial Narrow"/>
      <family val="2"/>
      <charset val="204"/>
    </font>
    <font>
      <sz val="8"/>
      <name val="Helv"/>
    </font>
    <font>
      <u/>
      <sz val="11"/>
      <color theme="1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i/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  <xf numFmtId="9" fontId="13" fillId="0" borderId="0" applyFont="0" applyFill="0" applyBorder="0" applyAlignment="0" applyProtection="0"/>
  </cellStyleXfs>
  <cellXfs count="38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/>
    <xf numFmtId="0" fontId="5" fillId="3" borderId="0" xfId="3" applyFont="1" applyFill="1" applyAlignment="1" applyProtection="1">
      <alignment vertical="center"/>
    </xf>
    <xf numFmtId="0" fontId="10" fillId="2" borderId="0" xfId="2" applyFont="1" applyFill="1" applyAlignment="1" applyProtection="1"/>
    <xf numFmtId="0" fontId="8" fillId="0" borderId="0" xfId="7"/>
    <xf numFmtId="0" fontId="11" fillId="4" borderId="0" xfId="7" applyFont="1" applyFill="1" applyAlignment="1">
      <alignment vertical="center" wrapText="1"/>
    </xf>
    <xf numFmtId="0" fontId="0" fillId="0" borderId="1" xfId="0" applyBorder="1"/>
    <xf numFmtId="0" fontId="0" fillId="5" borderId="0" xfId="0" applyFill="1"/>
    <xf numFmtId="10" fontId="0" fillId="0" borderId="0" xfId="9" applyNumberFormat="1" applyFont="1"/>
    <xf numFmtId="0" fontId="12" fillId="0" borderId="0" xfId="0" applyFont="1"/>
    <xf numFmtId="165" fontId="0" fillId="0" borderId="1" xfId="0" applyNumberFormat="1" applyBorder="1"/>
    <xf numFmtId="0" fontId="12" fillId="0" borderId="1" xfId="0" applyFont="1" applyBorder="1" applyAlignment="1">
      <alignment vertical="top"/>
    </xf>
    <xf numFmtId="0" fontId="12" fillId="0" borderId="1" xfId="0" applyFont="1" applyBorder="1" applyAlignment="1">
      <alignment vertical="top" wrapText="1"/>
    </xf>
    <xf numFmtId="0" fontId="0" fillId="0" borderId="1" xfId="0" applyBorder="1" applyAlignment="1">
      <alignment wrapText="1"/>
    </xf>
    <xf numFmtId="166" fontId="0" fillId="0" borderId="0" xfId="0" applyNumberFormat="1"/>
    <xf numFmtId="0" fontId="14" fillId="0" borderId="0" xfId="0" applyFont="1" applyBorder="1"/>
    <xf numFmtId="0" fontId="0" fillId="0" borderId="1" xfId="0" applyBorder="1" applyAlignment="1">
      <alignment vertical="top" wrapText="1"/>
    </xf>
    <xf numFmtId="166" fontId="0" fillId="0" borderId="1" xfId="0" applyNumberFormat="1" applyBorder="1"/>
    <xf numFmtId="0" fontId="12" fillId="0" borderId="1" xfId="0" applyFont="1" applyFill="1" applyBorder="1" applyAlignment="1">
      <alignment vertical="top" wrapText="1"/>
    </xf>
    <xf numFmtId="0" fontId="0" fillId="0" borderId="2" xfId="0" applyFont="1" applyBorder="1" applyAlignment="1">
      <alignment horizontal="left" indent="1"/>
    </xf>
    <xf numFmtId="0" fontId="0" fillId="6" borderId="1" xfId="0" applyFill="1" applyBorder="1"/>
    <xf numFmtId="0" fontId="14" fillId="6" borderId="1" xfId="0" applyFont="1" applyFill="1" applyBorder="1"/>
    <xf numFmtId="0" fontId="14" fillId="5" borderId="1" xfId="0" applyFont="1" applyFill="1" applyBorder="1"/>
    <xf numFmtId="0" fontId="0" fillId="6" borderId="3" xfId="0" applyFill="1" applyBorder="1"/>
    <xf numFmtId="167" fontId="0" fillId="0" borderId="1" xfId="0" applyNumberFormat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0" fontId="0" fillId="0" borderId="1" xfId="0" applyBorder="1" applyAlignment="1">
      <alignment horizontal="left" wrapText="1"/>
    </xf>
    <xf numFmtId="9" fontId="0" fillId="6" borderId="1" xfId="9" applyFont="1" applyFill="1" applyBorder="1"/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165" fontId="14" fillId="6" borderId="1" xfId="0" applyNumberFormat="1" applyFont="1" applyFill="1" applyBorder="1"/>
    <xf numFmtId="166" fontId="14" fillId="0" borderId="1" xfId="0" applyNumberFormat="1" applyFont="1" applyBorder="1"/>
    <xf numFmtId="166" fontId="0" fillId="0" borderId="1" xfId="0" applyNumberFormat="1" applyFill="1" applyBorder="1"/>
    <xf numFmtId="0" fontId="16" fillId="0" borderId="0" xfId="0" applyFont="1"/>
    <xf numFmtId="0" fontId="5" fillId="3" borderId="0" xfId="2" applyFont="1" applyFill="1" applyAlignment="1" applyProtection="1">
      <alignment horizontal="center" vertical="center"/>
    </xf>
    <xf numFmtId="0" fontId="4" fillId="2" borderId="0" xfId="2" applyFill="1" applyAlignment="1" applyProtection="1"/>
  </cellXfs>
  <cellStyles count="10">
    <cellStyle name="Currency_TapePivot" xfId="4"/>
    <cellStyle name="Normal_ALLOC1" xfId="5"/>
    <cellStyle name="Гиперссылка" xfId="2" builtinId="8"/>
    <cellStyle name="Гиперссылка 2" xfId="6"/>
    <cellStyle name="Гиперссылка 3" xfId="3"/>
    <cellStyle name="Обычный" xfId="0" builtinId="0"/>
    <cellStyle name="Обычный 2" xfId="1"/>
    <cellStyle name="Обычный 2 2" xfId="7"/>
    <cellStyle name="Обычный 3" xfId="8"/>
    <cellStyle name="Процентный" xfId="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Прямые!$P$20</c:f>
          <c:strCache>
            <c:ptCount val="1"/>
            <c:pt idx="0">
              <c:v>Генерация сезонных трендов (ломаная линия). Нормальный разброс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ru-RU"/>
        </a:p>
      </c:txPr>
    </c:title>
    <c:autoTitleDeleted val="0"/>
    <c:plotArea>
      <c:layout>
        <c:manualLayout>
          <c:xMode val="edge"/>
          <c:yMode val="edge"/>
          <c:x val="3.3289535911035131E-2"/>
          <c:y val="0.10187265917602996"/>
          <c:w val="0.9636444605825959"/>
          <c:h val="0.82397003745318353"/>
        </c:manualLayout>
      </c:layout>
      <c:lineChart>
        <c:grouping val="standard"/>
        <c:varyColors val="0"/>
        <c:ser>
          <c:idx val="0"/>
          <c:order val="0"/>
          <c:tx>
            <c:strRef>
              <c:f>Прямые!$B$18</c:f>
              <c:strCache>
                <c:ptCount val="1"/>
                <c:pt idx="0">
                  <c:v>Тренд (Y)</c:v>
                </c:pt>
              </c:strCache>
            </c:strRef>
          </c:tx>
          <c:spPr>
            <a:ln>
              <a:solidFill>
                <a:schemeClr val="accent1">
                  <a:shade val="95000"/>
                  <a:satMod val="105000"/>
                </a:schemeClr>
              </a:solidFill>
            </a:ln>
          </c:spPr>
          <c:marker>
            <c:symbol val="none"/>
          </c:marker>
          <c:cat>
            <c:numRef>
              <c:f>Прямые!$A$19:$A$119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Прямые!$B$19:$B$119</c:f>
              <c:numCache>
                <c:formatCode>0.000</c:formatCode>
                <c:ptCount val="101"/>
                <c:pt idx="0">
                  <c:v>5</c:v>
                </c:pt>
                <c:pt idx="1">
                  <c:v>6.1917535925942104</c:v>
                </c:pt>
                <c:pt idx="2">
                  <c:v>7.38350718518842</c:v>
                </c:pt>
                <c:pt idx="3">
                  <c:v>8.5752607777826295</c:v>
                </c:pt>
                <c:pt idx="4">
                  <c:v>9.7670143703768399</c:v>
                </c:pt>
                <c:pt idx="5">
                  <c:v>10.95876796297105</c:v>
                </c:pt>
                <c:pt idx="6">
                  <c:v>12.150521555565259</c:v>
                </c:pt>
                <c:pt idx="7">
                  <c:v>13.342275148159469</c:v>
                </c:pt>
                <c:pt idx="8">
                  <c:v>14.53402874075368</c:v>
                </c:pt>
                <c:pt idx="9">
                  <c:v>15.72578233334789</c:v>
                </c:pt>
                <c:pt idx="10">
                  <c:v>16.917535925942101</c:v>
                </c:pt>
                <c:pt idx="11">
                  <c:v>18.109289518536308</c:v>
                </c:pt>
                <c:pt idx="12">
                  <c:v>19.301043111130518</c:v>
                </c:pt>
                <c:pt idx="13">
                  <c:v>20.492796703724729</c:v>
                </c:pt>
                <c:pt idx="14">
                  <c:v>21.684550296318939</c:v>
                </c:pt>
                <c:pt idx="15">
                  <c:v>22.876303888913149</c:v>
                </c:pt>
                <c:pt idx="16">
                  <c:v>24.06805748150736</c:v>
                </c:pt>
                <c:pt idx="17">
                  <c:v>25.25981107410157</c:v>
                </c:pt>
                <c:pt idx="18">
                  <c:v>26.451564666695781</c:v>
                </c:pt>
                <c:pt idx="19">
                  <c:v>27.643318259289991</c:v>
                </c:pt>
                <c:pt idx="20">
                  <c:v>28.835071851884202</c:v>
                </c:pt>
                <c:pt idx="21">
                  <c:v>30.026825444478408</c:v>
                </c:pt>
                <c:pt idx="22">
                  <c:v>31.218579037072619</c:v>
                </c:pt>
                <c:pt idx="23">
                  <c:v>32.410332629666826</c:v>
                </c:pt>
                <c:pt idx="24">
                  <c:v>33.602086222261036</c:v>
                </c:pt>
                <c:pt idx="25">
                  <c:v>34.793839814855247</c:v>
                </c:pt>
                <c:pt idx="26">
                  <c:v>34.216489545665624</c:v>
                </c:pt>
                <c:pt idx="27">
                  <c:v>33.639139276475994</c:v>
                </c:pt>
                <c:pt idx="28">
                  <c:v>33.061789007286372</c:v>
                </c:pt>
                <c:pt idx="29">
                  <c:v>32.484438738096742</c:v>
                </c:pt>
                <c:pt idx="30">
                  <c:v>31.907088468907119</c:v>
                </c:pt>
                <c:pt idx="31">
                  <c:v>31.329738199717493</c:v>
                </c:pt>
                <c:pt idx="32">
                  <c:v>30.752387930527867</c:v>
                </c:pt>
                <c:pt idx="33">
                  <c:v>30.175037661338241</c:v>
                </c:pt>
                <c:pt idx="34">
                  <c:v>29.597687392148615</c:v>
                </c:pt>
                <c:pt idx="35">
                  <c:v>29.020337122958988</c:v>
                </c:pt>
                <c:pt idx="36">
                  <c:v>28.442986853769362</c:v>
                </c:pt>
                <c:pt idx="37">
                  <c:v>27.86563658457974</c:v>
                </c:pt>
                <c:pt idx="38">
                  <c:v>27.288286315390113</c:v>
                </c:pt>
                <c:pt idx="39">
                  <c:v>26.710936046200487</c:v>
                </c:pt>
                <c:pt idx="40">
                  <c:v>26.133585777010861</c:v>
                </c:pt>
                <c:pt idx="41">
                  <c:v>25.556235507821235</c:v>
                </c:pt>
                <c:pt idx="42">
                  <c:v>24.978885238631609</c:v>
                </c:pt>
                <c:pt idx="43">
                  <c:v>24.401534969441983</c:v>
                </c:pt>
                <c:pt idx="44">
                  <c:v>23.82418470025236</c:v>
                </c:pt>
                <c:pt idx="45">
                  <c:v>23.246834431062734</c:v>
                </c:pt>
                <c:pt idx="46">
                  <c:v>22.669484161873108</c:v>
                </c:pt>
                <c:pt idx="47">
                  <c:v>22.092133892683481</c:v>
                </c:pt>
                <c:pt idx="48">
                  <c:v>21.514783623493855</c:v>
                </c:pt>
                <c:pt idx="49">
                  <c:v>20.937433354304229</c:v>
                </c:pt>
                <c:pt idx="50">
                  <c:v>20.360083085114603</c:v>
                </c:pt>
                <c:pt idx="51">
                  <c:v>20.937433354304229</c:v>
                </c:pt>
                <c:pt idx="52">
                  <c:v>21.514783623493855</c:v>
                </c:pt>
                <c:pt idx="53">
                  <c:v>22.092133892683478</c:v>
                </c:pt>
                <c:pt idx="54">
                  <c:v>22.669484161873104</c:v>
                </c:pt>
                <c:pt idx="55">
                  <c:v>23.24683443106273</c:v>
                </c:pt>
                <c:pt idx="56">
                  <c:v>23.824184700252353</c:v>
                </c:pt>
                <c:pt idx="57">
                  <c:v>24.401534969441983</c:v>
                </c:pt>
                <c:pt idx="58">
                  <c:v>24.978885238631605</c:v>
                </c:pt>
                <c:pt idx="59">
                  <c:v>25.556235507821235</c:v>
                </c:pt>
                <c:pt idx="60">
                  <c:v>26.133585777010857</c:v>
                </c:pt>
                <c:pt idx="61">
                  <c:v>26.710936046200487</c:v>
                </c:pt>
                <c:pt idx="62">
                  <c:v>27.28828631539011</c:v>
                </c:pt>
                <c:pt idx="63">
                  <c:v>27.86563658457974</c:v>
                </c:pt>
                <c:pt idx="64">
                  <c:v>28.442986853769362</c:v>
                </c:pt>
                <c:pt idx="65">
                  <c:v>29.020337122958985</c:v>
                </c:pt>
                <c:pt idx="66">
                  <c:v>29.597687392148615</c:v>
                </c:pt>
                <c:pt idx="67">
                  <c:v>30.175037661338237</c:v>
                </c:pt>
                <c:pt idx="68">
                  <c:v>30.752387930527867</c:v>
                </c:pt>
                <c:pt idx="69">
                  <c:v>31.32973819971749</c:v>
                </c:pt>
                <c:pt idx="70">
                  <c:v>31.907088468907119</c:v>
                </c:pt>
                <c:pt idx="71">
                  <c:v>32.484438738096742</c:v>
                </c:pt>
                <c:pt idx="72">
                  <c:v>33.061789007286372</c:v>
                </c:pt>
                <c:pt idx="73">
                  <c:v>33.639139276475994</c:v>
                </c:pt>
                <c:pt idx="74">
                  <c:v>34.216489545665617</c:v>
                </c:pt>
                <c:pt idx="75">
                  <c:v>34.793839814855247</c:v>
                </c:pt>
                <c:pt idx="76">
                  <c:v>33.95474018367797</c:v>
                </c:pt>
                <c:pt idx="77">
                  <c:v>33.115640552500693</c:v>
                </c:pt>
                <c:pt idx="78">
                  <c:v>32.276540921323402</c:v>
                </c:pt>
                <c:pt idx="79">
                  <c:v>31.437441290146126</c:v>
                </c:pt>
                <c:pt idx="80">
                  <c:v>30.598341658968849</c:v>
                </c:pt>
                <c:pt idx="81">
                  <c:v>29.759242027791572</c:v>
                </c:pt>
                <c:pt idx="82">
                  <c:v>28.920142396614281</c:v>
                </c:pt>
                <c:pt idx="83">
                  <c:v>28.081042765437005</c:v>
                </c:pt>
                <c:pt idx="84">
                  <c:v>27.241943134259728</c:v>
                </c:pt>
                <c:pt idx="85">
                  <c:v>26.402843503082451</c:v>
                </c:pt>
                <c:pt idx="86">
                  <c:v>25.563743871905174</c:v>
                </c:pt>
                <c:pt idx="87">
                  <c:v>24.724644240727883</c:v>
                </c:pt>
                <c:pt idx="88">
                  <c:v>23.885544609550607</c:v>
                </c:pt>
                <c:pt idx="89">
                  <c:v>23.04644497837333</c:v>
                </c:pt>
                <c:pt idx="90">
                  <c:v>22.207345347196053</c:v>
                </c:pt>
                <c:pt idx="91">
                  <c:v>21.368245716018762</c:v>
                </c:pt>
                <c:pt idx="92">
                  <c:v>20.529146084841486</c:v>
                </c:pt>
                <c:pt idx="93">
                  <c:v>19.690046453664209</c:v>
                </c:pt>
                <c:pt idx="94">
                  <c:v>18.850946822486932</c:v>
                </c:pt>
                <c:pt idx="95">
                  <c:v>18.011847191309641</c:v>
                </c:pt>
                <c:pt idx="96">
                  <c:v>17.172747560132365</c:v>
                </c:pt>
                <c:pt idx="97">
                  <c:v>16.333647928955088</c:v>
                </c:pt>
                <c:pt idx="98">
                  <c:v>15.494548297777811</c:v>
                </c:pt>
                <c:pt idx="99">
                  <c:v>14.655448666600535</c:v>
                </c:pt>
                <c:pt idx="100">
                  <c:v>13.816349035423244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Прямые!$C$18</c:f>
              <c:strCache>
                <c:ptCount val="1"/>
                <c:pt idx="0">
                  <c:v>С разбросом вокруг тренда (Y)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</c:marker>
          <c:cat>
            <c:numRef>
              <c:f>Прямые!$A$19:$A$119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Прямые!$C$19:$C$119</c:f>
              <c:numCache>
                <c:formatCode>0.000</c:formatCode>
                <c:ptCount val="101"/>
                <c:pt idx="0">
                  <c:v>4.9166974663744938</c:v>
                </c:pt>
                <c:pt idx="1">
                  <c:v>12.608216086833128</c:v>
                </c:pt>
                <c:pt idx="2">
                  <c:v>2.220492042709699</c:v>
                </c:pt>
                <c:pt idx="3">
                  <c:v>6.7720122123780895</c:v>
                </c:pt>
                <c:pt idx="4">
                  <c:v>8.7616106721773583</c:v>
                </c:pt>
                <c:pt idx="5">
                  <c:v>10.879399747333348</c:v>
                </c:pt>
                <c:pt idx="6">
                  <c:v>12.877494786960277</c:v>
                </c:pt>
                <c:pt idx="7">
                  <c:v>8.1397891588675968</c:v>
                </c:pt>
                <c:pt idx="8">
                  <c:v>14.843161261078427</c:v>
                </c:pt>
                <c:pt idx="9">
                  <c:v>14.033964448696961</c:v>
                </c:pt>
                <c:pt idx="10">
                  <c:v>15.063033074975259</c:v>
                </c:pt>
                <c:pt idx="11">
                  <c:v>14.229729054236977</c:v>
                </c:pt>
                <c:pt idx="12">
                  <c:v>21.922435683199211</c:v>
                </c:pt>
                <c:pt idx="13">
                  <c:v>20.827914711627091</c:v>
                </c:pt>
                <c:pt idx="14">
                  <c:v>25.809708408163182</c:v>
                </c:pt>
                <c:pt idx="15">
                  <c:v>22.835072304862354</c:v>
                </c:pt>
                <c:pt idx="16">
                  <c:v>18.269738006215448</c:v>
                </c:pt>
                <c:pt idx="17">
                  <c:v>24.077371749596445</c:v>
                </c:pt>
                <c:pt idx="18">
                  <c:v>23.580096233083143</c:v>
                </c:pt>
                <c:pt idx="19">
                  <c:v>29.145826235416948</c:v>
                </c:pt>
                <c:pt idx="20">
                  <c:v>28.734080676582401</c:v>
                </c:pt>
                <c:pt idx="21">
                  <c:v>36.580843614872009</c:v>
                </c:pt>
                <c:pt idx="22">
                  <c:v>37.511231471010127</c:v>
                </c:pt>
                <c:pt idx="23">
                  <c:v>30.416328708769434</c:v>
                </c:pt>
                <c:pt idx="24">
                  <c:v>35.875844604761816</c:v>
                </c:pt>
                <c:pt idx="25">
                  <c:v>29.454991756158655</c:v>
                </c:pt>
                <c:pt idx="26">
                  <c:v>30.283739681222698</c:v>
                </c:pt>
                <c:pt idx="27">
                  <c:v>34.584797038185272</c:v>
                </c:pt>
                <c:pt idx="28">
                  <c:v>36.974579130146303</c:v>
                </c:pt>
                <c:pt idx="29">
                  <c:v>33.180057454865747</c:v>
                </c:pt>
                <c:pt idx="30">
                  <c:v>30.050672801232899</c:v>
                </c:pt>
                <c:pt idx="31">
                  <c:v>27.863128032715998</c:v>
                </c:pt>
                <c:pt idx="32">
                  <c:v>26.772795034819154</c:v>
                </c:pt>
                <c:pt idx="33">
                  <c:v>31.496831522072704</c:v>
                </c:pt>
                <c:pt idx="34">
                  <c:v>25.955648951367408</c:v>
                </c:pt>
                <c:pt idx="35">
                  <c:v>31.292404932749779</c:v>
                </c:pt>
                <c:pt idx="36">
                  <c:v>26.778917857584926</c:v>
                </c:pt>
                <c:pt idx="37">
                  <c:v>28.895197978174739</c:v>
                </c:pt>
                <c:pt idx="38">
                  <c:v>24.431678728695129</c:v>
                </c:pt>
                <c:pt idx="39">
                  <c:v>27.433200016609341</c:v>
                </c:pt>
                <c:pt idx="40">
                  <c:v>29.771021118655778</c:v>
                </c:pt>
                <c:pt idx="41">
                  <c:v>24.958836579501881</c:v>
                </c:pt>
                <c:pt idx="42">
                  <c:v>20.847773242850334</c:v>
                </c:pt>
                <c:pt idx="43">
                  <c:v>25.888483670531738</c:v>
                </c:pt>
                <c:pt idx="44">
                  <c:v>27.384625829753766</c:v>
                </c:pt>
                <c:pt idx="45">
                  <c:v>18.982188943992547</c:v>
                </c:pt>
                <c:pt idx="46">
                  <c:v>19.725373337545015</c:v>
                </c:pt>
                <c:pt idx="47">
                  <c:v>22.528266686957064</c:v>
                </c:pt>
                <c:pt idx="48">
                  <c:v>19.812275370482642</c:v>
                </c:pt>
                <c:pt idx="49">
                  <c:v>22.221053667698406</c:v>
                </c:pt>
                <c:pt idx="50">
                  <c:v>16.739731772499493</c:v>
                </c:pt>
                <c:pt idx="51">
                  <c:v>21.053701960761401</c:v>
                </c:pt>
                <c:pt idx="52">
                  <c:v>21.739947266652933</c:v>
                </c:pt>
                <c:pt idx="53">
                  <c:v>26.230693503311322</c:v>
                </c:pt>
                <c:pt idx="54">
                  <c:v>20.241247436858913</c:v>
                </c:pt>
                <c:pt idx="55">
                  <c:v>27.010731265288545</c:v>
                </c:pt>
                <c:pt idx="56">
                  <c:v>27.640775251867183</c:v>
                </c:pt>
                <c:pt idx="57">
                  <c:v>22.706366541238388</c:v>
                </c:pt>
                <c:pt idx="58">
                  <c:v>27.484343656889536</c:v>
                </c:pt>
                <c:pt idx="59">
                  <c:v>22.087552377636378</c:v>
                </c:pt>
                <c:pt idx="60">
                  <c:v>27.556532598502326</c:v>
                </c:pt>
                <c:pt idx="61">
                  <c:v>27.905697203092018</c:v>
                </c:pt>
                <c:pt idx="62">
                  <c:v>27.969268809428335</c:v>
                </c:pt>
                <c:pt idx="63">
                  <c:v>32.299568725803105</c:v>
                </c:pt>
                <c:pt idx="64">
                  <c:v>25.676579208934999</c:v>
                </c:pt>
                <c:pt idx="65">
                  <c:v>28.713277244364139</c:v>
                </c:pt>
                <c:pt idx="66">
                  <c:v>29.227622388288342</c:v>
                </c:pt>
                <c:pt idx="67">
                  <c:v>35.742756076714727</c:v>
                </c:pt>
                <c:pt idx="68">
                  <c:v>29.512766223992049</c:v>
                </c:pt>
                <c:pt idx="69">
                  <c:v>31.237278103269354</c:v>
                </c:pt>
                <c:pt idx="70">
                  <c:v>37.890892837161381</c:v>
                </c:pt>
                <c:pt idx="71">
                  <c:v>38.383969776066579</c:v>
                </c:pt>
                <c:pt idx="72">
                  <c:v>35.266339226612246</c:v>
                </c:pt>
                <c:pt idx="73">
                  <c:v>33.830662574754321</c:v>
                </c:pt>
                <c:pt idx="74">
                  <c:v>31.776127357130022</c:v>
                </c:pt>
                <c:pt idx="75">
                  <c:v>37.459279419192313</c:v>
                </c:pt>
                <c:pt idx="76">
                  <c:v>41.873309315552937</c:v>
                </c:pt>
                <c:pt idx="77">
                  <c:v>38.441772377383515</c:v>
                </c:pt>
                <c:pt idx="78">
                  <c:v>34.291099615249252</c:v>
                </c:pt>
                <c:pt idx="79">
                  <c:v>33.844488455937615</c:v>
                </c:pt>
                <c:pt idx="80">
                  <c:v>29.318917204930511</c:v>
                </c:pt>
                <c:pt idx="81">
                  <c:v>29.477010927588253</c:v>
                </c:pt>
                <c:pt idx="82">
                  <c:v>34.218446259782823</c:v>
                </c:pt>
                <c:pt idx="83">
                  <c:v>23.378204493556034</c:v>
                </c:pt>
                <c:pt idx="84">
                  <c:v>25.565787377833775</c:v>
                </c:pt>
                <c:pt idx="85">
                  <c:v>25.144638662049402</c:v>
                </c:pt>
                <c:pt idx="86">
                  <c:v>24.69533404872282</c:v>
                </c:pt>
                <c:pt idx="87">
                  <c:v>20.302028678373002</c:v>
                </c:pt>
                <c:pt idx="88">
                  <c:v>23.298143318450091</c:v>
                </c:pt>
                <c:pt idx="89">
                  <c:v>21.022445277889286</c:v>
                </c:pt>
                <c:pt idx="90">
                  <c:v>19.861259807990372</c:v>
                </c:pt>
                <c:pt idx="91">
                  <c:v>16.702414708426176</c:v>
                </c:pt>
                <c:pt idx="92">
                  <c:v>17.303675589830942</c:v>
                </c:pt>
                <c:pt idx="93">
                  <c:v>17.795615244961539</c:v>
                </c:pt>
                <c:pt idx="94">
                  <c:v>15.527108875803791</c:v>
                </c:pt>
                <c:pt idx="95">
                  <c:v>16.144282513182986</c:v>
                </c:pt>
                <c:pt idx="96">
                  <c:v>19.278775817071825</c:v>
                </c:pt>
                <c:pt idx="97">
                  <c:v>10.894256483057903</c:v>
                </c:pt>
                <c:pt idx="98">
                  <c:v>23.517239134426823</c:v>
                </c:pt>
                <c:pt idx="99">
                  <c:v>13.2207234387319</c:v>
                </c:pt>
                <c:pt idx="100">
                  <c:v>13.346077380759462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Прямые!$D$18</c:f>
              <c:strCache>
                <c:ptCount val="1"/>
                <c:pt idx="0">
                  <c:v>Нижняя граница</c:v>
                </c:pt>
              </c:strCache>
            </c:strRef>
          </c:tx>
          <c:spPr>
            <a:ln w="9525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Прямые!$A$19:$A$119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Прямые!$D$19:$D$119</c:f>
              <c:numCache>
                <c:formatCode>General</c:formatCode>
                <c:ptCount val="101"/>
                <c:pt idx="0">
                  <c:v>-6.5877466234081812</c:v>
                </c:pt>
                <c:pt idx="1">
                  <c:v>-5.3959930308139707</c:v>
                </c:pt>
                <c:pt idx="2">
                  <c:v>-4.2042394382197612</c:v>
                </c:pt>
                <c:pt idx="3">
                  <c:v>-3.0124858456255517</c:v>
                </c:pt>
                <c:pt idx="4">
                  <c:v>-1.8207322530313412</c:v>
                </c:pt>
                <c:pt idx="5">
                  <c:v>-0.6289786604371308</c:v>
                </c:pt>
                <c:pt idx="6">
                  <c:v>0.56277493215707786</c:v>
                </c:pt>
                <c:pt idx="7">
                  <c:v>1.7545285247512883</c:v>
                </c:pt>
                <c:pt idx="8">
                  <c:v>2.9462821173454987</c:v>
                </c:pt>
                <c:pt idx="9">
                  <c:v>4.1380357099397092</c:v>
                </c:pt>
                <c:pt idx="10">
                  <c:v>5.3297893025339196</c:v>
                </c:pt>
                <c:pt idx="11">
                  <c:v>6.5215428951281265</c:v>
                </c:pt>
                <c:pt idx="12">
                  <c:v>7.7132964877223369</c:v>
                </c:pt>
                <c:pt idx="13">
                  <c:v>8.9050500803165473</c:v>
                </c:pt>
                <c:pt idx="14">
                  <c:v>10.096803672910758</c:v>
                </c:pt>
                <c:pt idx="15">
                  <c:v>11.288557265504968</c:v>
                </c:pt>
                <c:pt idx="16">
                  <c:v>12.480310858099179</c:v>
                </c:pt>
                <c:pt idx="17">
                  <c:v>13.672064450693389</c:v>
                </c:pt>
                <c:pt idx="18">
                  <c:v>14.863818043287599</c:v>
                </c:pt>
                <c:pt idx="19">
                  <c:v>16.055571635881812</c:v>
                </c:pt>
                <c:pt idx="20">
                  <c:v>17.247325228476022</c:v>
                </c:pt>
                <c:pt idx="21">
                  <c:v>18.439078821070225</c:v>
                </c:pt>
                <c:pt idx="22">
                  <c:v>19.630832413664436</c:v>
                </c:pt>
                <c:pt idx="23">
                  <c:v>20.822586006258646</c:v>
                </c:pt>
                <c:pt idx="24">
                  <c:v>22.014339598852857</c:v>
                </c:pt>
                <c:pt idx="25">
                  <c:v>26.193099096205614</c:v>
                </c:pt>
                <c:pt idx="26">
                  <c:v>25.615748827015992</c:v>
                </c:pt>
                <c:pt idx="27">
                  <c:v>25.038398557826362</c:v>
                </c:pt>
                <c:pt idx="28">
                  <c:v>24.461048288636739</c:v>
                </c:pt>
                <c:pt idx="29">
                  <c:v>23.88369801944711</c:v>
                </c:pt>
                <c:pt idx="30">
                  <c:v>23.306347750257487</c:v>
                </c:pt>
                <c:pt idx="31">
                  <c:v>22.728997481067857</c:v>
                </c:pt>
                <c:pt idx="32">
                  <c:v>22.151647211878235</c:v>
                </c:pt>
                <c:pt idx="33">
                  <c:v>21.574296942688605</c:v>
                </c:pt>
                <c:pt idx="34">
                  <c:v>20.996946673498982</c:v>
                </c:pt>
                <c:pt idx="35">
                  <c:v>20.419596404309353</c:v>
                </c:pt>
                <c:pt idx="36">
                  <c:v>19.84224613511973</c:v>
                </c:pt>
                <c:pt idx="37">
                  <c:v>19.264895865930107</c:v>
                </c:pt>
                <c:pt idx="38">
                  <c:v>18.687545596740478</c:v>
                </c:pt>
                <c:pt idx="39">
                  <c:v>18.110195327550855</c:v>
                </c:pt>
                <c:pt idx="40">
                  <c:v>17.532845058361225</c:v>
                </c:pt>
                <c:pt idx="41">
                  <c:v>16.955494789171603</c:v>
                </c:pt>
                <c:pt idx="42">
                  <c:v>16.378144519981973</c:v>
                </c:pt>
                <c:pt idx="43">
                  <c:v>15.800794250792348</c:v>
                </c:pt>
                <c:pt idx="44">
                  <c:v>15.223443981602726</c:v>
                </c:pt>
                <c:pt idx="45">
                  <c:v>14.6460937124131</c:v>
                </c:pt>
                <c:pt idx="46">
                  <c:v>14.068743443223473</c:v>
                </c:pt>
                <c:pt idx="47">
                  <c:v>13.491393174033847</c:v>
                </c:pt>
                <c:pt idx="48">
                  <c:v>12.914042904844221</c:v>
                </c:pt>
                <c:pt idx="49">
                  <c:v>12.336692635654595</c:v>
                </c:pt>
                <c:pt idx="50">
                  <c:v>11.759342366464969</c:v>
                </c:pt>
                <c:pt idx="51">
                  <c:v>12.336692635654595</c:v>
                </c:pt>
                <c:pt idx="52">
                  <c:v>12.914042904844221</c:v>
                </c:pt>
                <c:pt idx="53">
                  <c:v>13.491393174033844</c:v>
                </c:pt>
                <c:pt idx="54">
                  <c:v>14.06874344322347</c:v>
                </c:pt>
                <c:pt idx="55">
                  <c:v>14.646093712413096</c:v>
                </c:pt>
                <c:pt idx="56">
                  <c:v>15.223443981602719</c:v>
                </c:pt>
                <c:pt idx="57">
                  <c:v>15.800794250792348</c:v>
                </c:pt>
                <c:pt idx="58">
                  <c:v>16.378144519981973</c:v>
                </c:pt>
                <c:pt idx="59">
                  <c:v>16.955494789171603</c:v>
                </c:pt>
                <c:pt idx="60">
                  <c:v>17.532845058361225</c:v>
                </c:pt>
                <c:pt idx="61">
                  <c:v>18.110195327550855</c:v>
                </c:pt>
                <c:pt idx="62">
                  <c:v>18.687545596740478</c:v>
                </c:pt>
                <c:pt idx="63">
                  <c:v>19.264895865930107</c:v>
                </c:pt>
                <c:pt idx="64">
                  <c:v>19.84224613511973</c:v>
                </c:pt>
                <c:pt idx="65">
                  <c:v>20.419596404309353</c:v>
                </c:pt>
                <c:pt idx="66">
                  <c:v>20.996946673498982</c:v>
                </c:pt>
                <c:pt idx="67">
                  <c:v>21.574296942688605</c:v>
                </c:pt>
                <c:pt idx="68">
                  <c:v>22.151647211878235</c:v>
                </c:pt>
                <c:pt idx="69">
                  <c:v>22.728997481067857</c:v>
                </c:pt>
                <c:pt idx="70">
                  <c:v>23.306347750257487</c:v>
                </c:pt>
                <c:pt idx="71">
                  <c:v>23.88369801944711</c:v>
                </c:pt>
                <c:pt idx="72">
                  <c:v>24.461048288636739</c:v>
                </c:pt>
                <c:pt idx="73">
                  <c:v>25.038398557826362</c:v>
                </c:pt>
                <c:pt idx="74">
                  <c:v>25.615748827015985</c:v>
                </c:pt>
                <c:pt idx="75">
                  <c:v>25.070565896977669</c:v>
                </c:pt>
                <c:pt idx="76">
                  <c:v>24.231466265800393</c:v>
                </c:pt>
                <c:pt idx="77">
                  <c:v>23.392366634623116</c:v>
                </c:pt>
                <c:pt idx="78">
                  <c:v>22.553267003445825</c:v>
                </c:pt>
                <c:pt idx="79">
                  <c:v>21.714167372268548</c:v>
                </c:pt>
                <c:pt idx="80">
                  <c:v>20.875067741091272</c:v>
                </c:pt>
                <c:pt idx="81">
                  <c:v>20.035968109913995</c:v>
                </c:pt>
                <c:pt idx="82">
                  <c:v>19.196868478736704</c:v>
                </c:pt>
                <c:pt idx="83">
                  <c:v>18.357768847559427</c:v>
                </c:pt>
                <c:pt idx="84">
                  <c:v>17.51866921638215</c:v>
                </c:pt>
                <c:pt idx="85">
                  <c:v>16.679569585204874</c:v>
                </c:pt>
                <c:pt idx="86">
                  <c:v>15.840469954027597</c:v>
                </c:pt>
                <c:pt idx="87">
                  <c:v>15.001370322850306</c:v>
                </c:pt>
                <c:pt idx="88">
                  <c:v>14.162270691673029</c:v>
                </c:pt>
                <c:pt idx="89">
                  <c:v>13.323171060495753</c:v>
                </c:pt>
                <c:pt idx="90">
                  <c:v>12.484071429318476</c:v>
                </c:pt>
                <c:pt idx="91">
                  <c:v>11.644971798141185</c:v>
                </c:pt>
                <c:pt idx="92">
                  <c:v>10.805872166963908</c:v>
                </c:pt>
                <c:pt idx="93">
                  <c:v>9.9667725357866317</c:v>
                </c:pt>
                <c:pt idx="94">
                  <c:v>9.127672904609355</c:v>
                </c:pt>
                <c:pt idx="95">
                  <c:v>8.2885732734320641</c:v>
                </c:pt>
                <c:pt idx="96">
                  <c:v>7.4494736422547874</c:v>
                </c:pt>
                <c:pt idx="97">
                  <c:v>6.6103740110775107</c:v>
                </c:pt>
                <c:pt idx="98">
                  <c:v>5.771274379900234</c:v>
                </c:pt>
                <c:pt idx="99">
                  <c:v>4.9321747487229572</c:v>
                </c:pt>
                <c:pt idx="100">
                  <c:v>4.0930751175456663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Прямые!$E$18</c:f>
              <c:strCache>
                <c:ptCount val="1"/>
                <c:pt idx="0">
                  <c:v>Верхняя граница</c:v>
                </c:pt>
              </c:strCache>
            </c:strRef>
          </c:tx>
          <c:spPr>
            <a:ln w="9525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Прямые!$A$19:$A$119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Прямые!$E$19:$E$119</c:f>
              <c:numCache>
                <c:formatCode>General</c:formatCode>
                <c:ptCount val="101"/>
                <c:pt idx="0">
                  <c:v>16.587746623408179</c:v>
                </c:pt>
                <c:pt idx="1">
                  <c:v>17.77950021600239</c:v>
                </c:pt>
                <c:pt idx="2">
                  <c:v>18.9712538085966</c:v>
                </c:pt>
                <c:pt idx="3">
                  <c:v>20.163007401190811</c:v>
                </c:pt>
                <c:pt idx="4">
                  <c:v>21.354760993785021</c:v>
                </c:pt>
                <c:pt idx="5">
                  <c:v>22.546514586379232</c:v>
                </c:pt>
                <c:pt idx="6">
                  <c:v>23.738268178973442</c:v>
                </c:pt>
                <c:pt idx="7">
                  <c:v>24.930021771567652</c:v>
                </c:pt>
                <c:pt idx="8">
                  <c:v>26.121775364161863</c:v>
                </c:pt>
                <c:pt idx="9">
                  <c:v>27.313528956756073</c:v>
                </c:pt>
                <c:pt idx="10">
                  <c:v>28.505282549350284</c:v>
                </c:pt>
                <c:pt idx="11">
                  <c:v>29.697036141944487</c:v>
                </c:pt>
                <c:pt idx="12">
                  <c:v>30.888789734538697</c:v>
                </c:pt>
                <c:pt idx="13">
                  <c:v>32.080543327132908</c:v>
                </c:pt>
                <c:pt idx="14">
                  <c:v>33.272296919727118</c:v>
                </c:pt>
                <c:pt idx="15">
                  <c:v>34.464050512321329</c:v>
                </c:pt>
                <c:pt idx="16">
                  <c:v>35.655804104915539</c:v>
                </c:pt>
                <c:pt idx="17">
                  <c:v>36.84755769750975</c:v>
                </c:pt>
                <c:pt idx="18">
                  <c:v>38.03931129010396</c:v>
                </c:pt>
                <c:pt idx="19">
                  <c:v>39.23106488269817</c:v>
                </c:pt>
                <c:pt idx="20">
                  <c:v>40.422818475292381</c:v>
                </c:pt>
                <c:pt idx="21">
                  <c:v>41.614572067886591</c:v>
                </c:pt>
                <c:pt idx="22">
                  <c:v>42.806325660480802</c:v>
                </c:pt>
                <c:pt idx="23">
                  <c:v>43.998079253075005</c:v>
                </c:pt>
                <c:pt idx="24">
                  <c:v>45.189832845669216</c:v>
                </c:pt>
                <c:pt idx="25">
                  <c:v>43.394580533504879</c:v>
                </c:pt>
                <c:pt idx="26">
                  <c:v>42.817230264315256</c:v>
                </c:pt>
                <c:pt idx="27">
                  <c:v>42.239879995125627</c:v>
                </c:pt>
                <c:pt idx="28">
                  <c:v>41.662529725936004</c:v>
                </c:pt>
                <c:pt idx="29">
                  <c:v>41.085179456746374</c:v>
                </c:pt>
                <c:pt idx="30">
                  <c:v>40.507829187556752</c:v>
                </c:pt>
                <c:pt idx="31">
                  <c:v>39.930478918367129</c:v>
                </c:pt>
                <c:pt idx="32">
                  <c:v>39.353128649177499</c:v>
                </c:pt>
                <c:pt idx="33">
                  <c:v>38.775778379987877</c:v>
                </c:pt>
                <c:pt idx="34">
                  <c:v>38.198428110798247</c:v>
                </c:pt>
                <c:pt idx="35">
                  <c:v>37.621077841608624</c:v>
                </c:pt>
                <c:pt idx="36">
                  <c:v>37.043727572418994</c:v>
                </c:pt>
                <c:pt idx="37">
                  <c:v>36.466377303229372</c:v>
                </c:pt>
                <c:pt idx="38">
                  <c:v>35.889027034039749</c:v>
                </c:pt>
                <c:pt idx="39">
                  <c:v>35.31167676485012</c:v>
                </c:pt>
                <c:pt idx="40">
                  <c:v>34.734326495660497</c:v>
                </c:pt>
                <c:pt idx="41">
                  <c:v>34.156976226470867</c:v>
                </c:pt>
                <c:pt idx="42">
                  <c:v>33.579625957281245</c:v>
                </c:pt>
                <c:pt idx="43">
                  <c:v>33.002275688091615</c:v>
                </c:pt>
                <c:pt idx="44">
                  <c:v>32.424925418901992</c:v>
                </c:pt>
                <c:pt idx="45">
                  <c:v>31.84757514971237</c:v>
                </c:pt>
                <c:pt idx="46">
                  <c:v>31.27022488052274</c:v>
                </c:pt>
                <c:pt idx="47">
                  <c:v>30.692874611333117</c:v>
                </c:pt>
                <c:pt idx="48">
                  <c:v>30.115524342143488</c:v>
                </c:pt>
                <c:pt idx="49">
                  <c:v>29.538174072953865</c:v>
                </c:pt>
                <c:pt idx="50">
                  <c:v>28.960823803764235</c:v>
                </c:pt>
                <c:pt idx="51">
                  <c:v>29.538174072953865</c:v>
                </c:pt>
                <c:pt idx="52">
                  <c:v>30.115524342143488</c:v>
                </c:pt>
                <c:pt idx="53">
                  <c:v>30.69287461133311</c:v>
                </c:pt>
                <c:pt idx="54">
                  <c:v>31.27022488052274</c:v>
                </c:pt>
                <c:pt idx="55">
                  <c:v>31.847575149712362</c:v>
                </c:pt>
                <c:pt idx="56">
                  <c:v>32.424925418901985</c:v>
                </c:pt>
                <c:pt idx="57">
                  <c:v>33.002275688091615</c:v>
                </c:pt>
                <c:pt idx="58">
                  <c:v>33.579625957281237</c:v>
                </c:pt>
                <c:pt idx="59">
                  <c:v>34.156976226470867</c:v>
                </c:pt>
                <c:pt idx="60">
                  <c:v>34.73432649566049</c:v>
                </c:pt>
                <c:pt idx="61">
                  <c:v>35.31167676485012</c:v>
                </c:pt>
                <c:pt idx="62">
                  <c:v>35.889027034039742</c:v>
                </c:pt>
                <c:pt idx="63">
                  <c:v>36.466377303229372</c:v>
                </c:pt>
                <c:pt idx="64">
                  <c:v>37.043727572418994</c:v>
                </c:pt>
                <c:pt idx="65">
                  <c:v>37.621077841608617</c:v>
                </c:pt>
                <c:pt idx="66">
                  <c:v>38.198428110798247</c:v>
                </c:pt>
                <c:pt idx="67">
                  <c:v>38.775778379987869</c:v>
                </c:pt>
                <c:pt idx="68">
                  <c:v>39.353128649177499</c:v>
                </c:pt>
                <c:pt idx="69">
                  <c:v>39.930478918367122</c:v>
                </c:pt>
                <c:pt idx="70">
                  <c:v>40.507829187556752</c:v>
                </c:pt>
                <c:pt idx="71">
                  <c:v>41.085179456746374</c:v>
                </c:pt>
                <c:pt idx="72">
                  <c:v>41.662529725936004</c:v>
                </c:pt>
                <c:pt idx="73">
                  <c:v>42.239879995125627</c:v>
                </c:pt>
                <c:pt idx="74">
                  <c:v>42.817230264315249</c:v>
                </c:pt>
                <c:pt idx="75">
                  <c:v>44.517113732732824</c:v>
                </c:pt>
                <c:pt idx="76">
                  <c:v>43.678014101555547</c:v>
                </c:pt>
                <c:pt idx="77">
                  <c:v>42.83891447037827</c:v>
                </c:pt>
                <c:pt idx="78">
                  <c:v>41.99981483920098</c:v>
                </c:pt>
                <c:pt idx="79">
                  <c:v>41.160715208023703</c:v>
                </c:pt>
                <c:pt idx="80">
                  <c:v>40.321615576846426</c:v>
                </c:pt>
                <c:pt idx="81">
                  <c:v>39.482515945669149</c:v>
                </c:pt>
                <c:pt idx="82">
                  <c:v>38.643416314491859</c:v>
                </c:pt>
                <c:pt idx="83">
                  <c:v>37.804316683314582</c:v>
                </c:pt>
                <c:pt idx="84">
                  <c:v>36.965217052137305</c:v>
                </c:pt>
                <c:pt idx="85">
                  <c:v>36.126117420960028</c:v>
                </c:pt>
                <c:pt idx="86">
                  <c:v>35.287017789782752</c:v>
                </c:pt>
                <c:pt idx="87">
                  <c:v>34.447918158605461</c:v>
                </c:pt>
                <c:pt idx="88">
                  <c:v>33.608818527428184</c:v>
                </c:pt>
                <c:pt idx="89">
                  <c:v>32.769718896250907</c:v>
                </c:pt>
                <c:pt idx="90">
                  <c:v>31.930619265073631</c:v>
                </c:pt>
                <c:pt idx="91">
                  <c:v>31.09151963389634</c:v>
                </c:pt>
                <c:pt idx="92">
                  <c:v>30.252420002719063</c:v>
                </c:pt>
                <c:pt idx="93">
                  <c:v>29.413320371541786</c:v>
                </c:pt>
                <c:pt idx="94">
                  <c:v>28.57422074036451</c:v>
                </c:pt>
                <c:pt idx="95">
                  <c:v>27.735121109187219</c:v>
                </c:pt>
                <c:pt idx="96">
                  <c:v>26.896021478009942</c:v>
                </c:pt>
                <c:pt idx="97">
                  <c:v>26.056921846832665</c:v>
                </c:pt>
                <c:pt idx="98">
                  <c:v>25.217822215655389</c:v>
                </c:pt>
                <c:pt idx="99">
                  <c:v>24.378722584478112</c:v>
                </c:pt>
                <c:pt idx="100">
                  <c:v>23.539622953300821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67264"/>
        <c:axId val="134816896"/>
      </c:lineChart>
      <c:catAx>
        <c:axId val="134667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excel2.ru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0.89926887184204662"/>
              <c:y val="2.6994367277124124E-2"/>
            </c:manualLayout>
          </c:layout>
          <c:overlay val="0"/>
        </c:title>
        <c:numFmt formatCode="General" sourceLinked="1"/>
        <c:majorTickMark val="out"/>
        <c:minorTickMark val="out"/>
        <c:tickLblPos val="nextTo"/>
        <c:crossAx val="134816896"/>
        <c:crosses val="autoZero"/>
        <c:auto val="1"/>
        <c:lblAlgn val="ctr"/>
        <c:lblOffset val="100"/>
        <c:tickLblSkip val="5"/>
        <c:tickMarkSkip val="10"/>
        <c:noMultiLvlLbl val="0"/>
      </c:catAx>
      <c:valAx>
        <c:axId val="134816896"/>
        <c:scaling>
          <c:orientation val="minMax"/>
          <c:max val="5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Y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3.7441618398011293E-2"/>
              <c:y val="5.7403149606299213E-2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crossAx val="1346672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Синус!$J$7</c:f>
          <c:strCache>
            <c:ptCount val="1"/>
            <c:pt idx="0">
              <c:v>Генерация сезонных трендов (периодические функции). Равномерный разброс</c:v>
            </c:pt>
          </c:strCache>
        </c:strRef>
      </c:tx>
      <c:layout/>
      <c:overlay val="0"/>
      <c:txPr>
        <a:bodyPr/>
        <a:lstStyle/>
        <a:p>
          <a:pPr>
            <a:defRPr sz="1600"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8.0892728875816597E-2"/>
          <c:y val="0.16462020997375329"/>
          <c:w val="0.88259293561328744"/>
          <c:h val="0.76664488188976376"/>
        </c:manualLayout>
      </c:layout>
      <c:lineChart>
        <c:grouping val="standard"/>
        <c:varyColors val="0"/>
        <c:ser>
          <c:idx val="0"/>
          <c:order val="0"/>
          <c:tx>
            <c:strRef>
              <c:f>Синус!$B$15</c:f>
              <c:strCache>
                <c:ptCount val="1"/>
                <c:pt idx="0">
                  <c:v>Тренд (Y)</c:v>
                </c:pt>
              </c:strCache>
            </c:strRef>
          </c:tx>
          <c:spPr>
            <a:ln>
              <a:solidFill>
                <a:schemeClr val="accent1">
                  <a:shade val="95000"/>
                  <a:satMod val="105000"/>
                </a:schemeClr>
              </a:solidFill>
            </a:ln>
          </c:spPr>
          <c:marker>
            <c:symbol val="none"/>
          </c:marker>
          <c:val>
            <c:numRef>
              <c:f>Синус!$I$16:$I$115</c:f>
              <c:numCache>
                <c:formatCode>0.000</c:formatCode>
                <c:ptCount val="100"/>
                <c:pt idx="0">
                  <c:v>0</c:v>
                </c:pt>
                <c:pt idx="1">
                  <c:v>1.0830866083589323</c:v>
                </c:pt>
                <c:pt idx="2">
                  <c:v>2.039087474161434</c:v>
                </c:pt>
                <c:pt idx="3">
                  <c:v>2.7705249391669833</c:v>
                </c:pt>
                <c:pt idx="4">
                  <c:v>3.2318417488728808</c:v>
                </c:pt>
                <c:pt idx="5">
                  <c:v>3.4389262614623659</c:v>
                </c:pt>
                <c:pt idx="6">
                  <c:v>3.4635216572790588</c:v>
                </c:pt>
                <c:pt idx="7">
                  <c:v>3.4139284184184788</c:v>
                </c:pt>
                <c:pt idx="8">
                  <c:v>3.4067984592322711</c:v>
                </c:pt>
                <c:pt idx="9">
                  <c:v>3.5370209591353898</c:v>
                </c:pt>
                <c:pt idx="10">
                  <c:v>3.8531695488854605</c:v>
                </c:pt>
                <c:pt idx="11">
                  <c:v>4.3446018969860667</c:v>
                </c:pt>
                <c:pt idx="12">
                  <c:v>4.9434170265482322</c:v>
                </c:pt>
                <c:pt idx="13">
                  <c:v>5.5407968008779411</c:v>
                </c:pt>
                <c:pt idx="14">
                  <c:v>6.013696108843444</c:v>
                </c:pt>
                <c:pt idx="15">
                  <c:v>6.2552825814757682</c:v>
                </c:pt>
                <c:pt idx="16">
                  <c:v>6.2015954605927668</c:v>
                </c:pt>
                <c:pt idx="17">
                  <c:v>5.8478249447838486</c:v>
                </c:pt>
                <c:pt idx="18">
                  <c:v>5.2501775237878352</c:v>
                </c:pt>
                <c:pt idx="19">
                  <c:v>4.5128551901504492</c:v>
                </c:pt>
                <c:pt idx="20">
                  <c:v>3.7633557568774201</c:v>
                </c:pt>
                <c:pt idx="21">
                  <c:v>3.1221876439408414</c:v>
                </c:pt>
                <c:pt idx="22">
                  <c:v>2.6744714823104401</c:v>
                </c:pt>
                <c:pt idx="23">
                  <c:v>2.4504316231574044</c:v>
                </c:pt>
                <c:pt idx="24">
                  <c:v>2.4195792601555022</c:v>
                </c:pt>
                <c:pt idx="25">
                  <c:v>2.5</c:v>
                </c:pt>
                <c:pt idx="26">
                  <c:v>2.5804207398444987</c:v>
                </c:pt>
                <c:pt idx="27">
                  <c:v>2.5495683768425952</c:v>
                </c:pt>
                <c:pt idx="28">
                  <c:v>2.325528517689559</c:v>
                </c:pt>
                <c:pt idx="29">
                  <c:v>1.877812356059158</c:v>
                </c:pt>
                <c:pt idx="30">
                  <c:v>1.2366442431225786</c:v>
                </c:pt>
                <c:pt idx="31">
                  <c:v>0.48714480984954944</c:v>
                </c:pt>
                <c:pt idx="32">
                  <c:v>-0.25017752378783609</c:v>
                </c:pt>
                <c:pt idx="33">
                  <c:v>-0.84782494478385129</c:v>
                </c:pt>
                <c:pt idx="34">
                  <c:v>-1.2015954605927677</c:v>
                </c:pt>
                <c:pt idx="35">
                  <c:v>-1.2552825814757678</c:v>
                </c:pt>
                <c:pt idx="36">
                  <c:v>-1.0136961088434435</c:v>
                </c:pt>
                <c:pt idx="37">
                  <c:v>-0.54079680087794024</c:v>
                </c:pt>
                <c:pt idx="38">
                  <c:v>5.6582973451770435E-2</c:v>
                </c:pt>
                <c:pt idx="39">
                  <c:v>0.65539810301393597</c:v>
                </c:pt>
                <c:pt idx="40">
                  <c:v>1.1468304511145391</c:v>
                </c:pt>
                <c:pt idx="41">
                  <c:v>1.4629790408646111</c:v>
                </c:pt>
                <c:pt idx="42">
                  <c:v>1.5932015407677294</c:v>
                </c:pt>
                <c:pt idx="43">
                  <c:v>1.5860715815815203</c:v>
                </c:pt>
                <c:pt idx="44">
                  <c:v>1.5364783427209412</c:v>
                </c:pt>
                <c:pt idx="45">
                  <c:v>1.5610737385376345</c:v>
                </c:pt>
                <c:pt idx="46">
                  <c:v>1.7681582511271197</c:v>
                </c:pt>
                <c:pt idx="47">
                  <c:v>2.2294750608330167</c:v>
                </c:pt>
                <c:pt idx="48">
                  <c:v>2.9609125258385682</c:v>
                </c:pt>
                <c:pt idx="49">
                  <c:v>3.9169133916410717</c:v>
                </c:pt>
                <c:pt idx="50">
                  <c:v>5.0000000000000053</c:v>
                </c:pt>
                <c:pt idx="51">
                  <c:v>6.0830866083589328</c:v>
                </c:pt>
                <c:pt idx="52">
                  <c:v>7.0390874741614349</c:v>
                </c:pt>
                <c:pt idx="53">
                  <c:v>7.7705249391669851</c:v>
                </c:pt>
                <c:pt idx="54">
                  <c:v>8.2318417488728812</c:v>
                </c:pt>
                <c:pt idx="55">
                  <c:v>8.4389262614623668</c:v>
                </c:pt>
                <c:pt idx="56">
                  <c:v>8.4635216572790579</c:v>
                </c:pt>
                <c:pt idx="57">
                  <c:v>8.4139284184184788</c:v>
                </c:pt>
                <c:pt idx="58">
                  <c:v>8.406798459232272</c:v>
                </c:pt>
                <c:pt idx="59">
                  <c:v>8.5370209591353898</c:v>
                </c:pt>
                <c:pt idx="60">
                  <c:v>8.8531695488854627</c:v>
                </c:pt>
                <c:pt idx="61">
                  <c:v>9.3446018969860702</c:v>
                </c:pt>
                <c:pt idx="62">
                  <c:v>9.9434170265482322</c:v>
                </c:pt>
                <c:pt idx="63">
                  <c:v>10.540796800877942</c:v>
                </c:pt>
                <c:pt idx="64">
                  <c:v>11.013696108843444</c:v>
                </c:pt>
                <c:pt idx="65">
                  <c:v>11.255282581475768</c:v>
                </c:pt>
                <c:pt idx="66">
                  <c:v>11.201595460592765</c:v>
                </c:pt>
                <c:pt idx="67">
                  <c:v>10.847824944783849</c:v>
                </c:pt>
                <c:pt idx="68">
                  <c:v>10.25017752378783</c:v>
                </c:pt>
                <c:pt idx="69">
                  <c:v>9.5128551901504483</c:v>
                </c:pt>
                <c:pt idx="70">
                  <c:v>8.7633557568774219</c:v>
                </c:pt>
                <c:pt idx="71">
                  <c:v>8.1221876439408387</c:v>
                </c:pt>
                <c:pt idx="72">
                  <c:v>7.6744714823104401</c:v>
                </c:pt>
                <c:pt idx="73">
                  <c:v>7.450431623157403</c:v>
                </c:pt>
                <c:pt idx="74">
                  <c:v>7.4195792601555013</c:v>
                </c:pt>
                <c:pt idx="75">
                  <c:v>7.5</c:v>
                </c:pt>
                <c:pt idx="76">
                  <c:v>7.5804207398444978</c:v>
                </c:pt>
                <c:pt idx="77">
                  <c:v>7.5495683768425961</c:v>
                </c:pt>
                <c:pt idx="78">
                  <c:v>7.3255285176895573</c:v>
                </c:pt>
                <c:pt idx="79">
                  <c:v>6.877812356059156</c:v>
                </c:pt>
                <c:pt idx="80">
                  <c:v>6.2366442431225835</c:v>
                </c:pt>
                <c:pt idx="81">
                  <c:v>5.4871448098495446</c:v>
                </c:pt>
                <c:pt idx="82">
                  <c:v>4.7498224762121666</c:v>
                </c:pt>
                <c:pt idx="83">
                  <c:v>4.152175055216146</c:v>
                </c:pt>
                <c:pt idx="84">
                  <c:v>3.7984045394072328</c:v>
                </c:pt>
                <c:pt idx="85">
                  <c:v>3.7447174185242322</c:v>
                </c:pt>
                <c:pt idx="86">
                  <c:v>3.9863038911565578</c:v>
                </c:pt>
                <c:pt idx="87">
                  <c:v>4.4592031991220589</c:v>
                </c:pt>
                <c:pt idx="88">
                  <c:v>5.0565829734517731</c:v>
                </c:pt>
                <c:pt idx="89">
                  <c:v>5.655398103013936</c:v>
                </c:pt>
                <c:pt idx="90">
                  <c:v>6.1468304511145426</c:v>
                </c:pt>
                <c:pt idx="91">
                  <c:v>6.4629790408646119</c:v>
                </c:pt>
                <c:pt idx="92">
                  <c:v>6.5932015407677307</c:v>
                </c:pt>
                <c:pt idx="93">
                  <c:v>6.5860715815815212</c:v>
                </c:pt>
                <c:pt idx="94">
                  <c:v>6.5364783427209412</c:v>
                </c:pt>
                <c:pt idx="95">
                  <c:v>6.561073738537635</c:v>
                </c:pt>
                <c:pt idx="96">
                  <c:v>6.7681582511271223</c:v>
                </c:pt>
                <c:pt idx="97">
                  <c:v>7.2294750608330167</c:v>
                </c:pt>
                <c:pt idx="98">
                  <c:v>7.9609125258385722</c:v>
                </c:pt>
                <c:pt idx="99">
                  <c:v>8.9169133916410708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Синус!$C$15</c:f>
              <c:strCache>
                <c:ptCount val="1"/>
                <c:pt idx="0">
                  <c:v>С разбросом вокруг тренда (Y)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</c:marker>
          <c:val>
            <c:numRef>
              <c:f>Синус!$C$16:$C$115</c:f>
              <c:numCache>
                <c:formatCode>0.000</c:formatCode>
                <c:ptCount val="100"/>
                <c:pt idx="0">
                  <c:v>-1.5</c:v>
                </c:pt>
                <c:pt idx="1">
                  <c:v>1.6</c:v>
                </c:pt>
                <c:pt idx="2">
                  <c:v>3.7</c:v>
                </c:pt>
                <c:pt idx="3">
                  <c:v>3.6</c:v>
                </c:pt>
                <c:pt idx="4">
                  <c:v>3.5</c:v>
                </c:pt>
                <c:pt idx="5">
                  <c:v>3.9</c:v>
                </c:pt>
                <c:pt idx="6">
                  <c:v>2.1</c:v>
                </c:pt>
                <c:pt idx="7">
                  <c:v>1.9</c:v>
                </c:pt>
                <c:pt idx="8">
                  <c:v>2.4</c:v>
                </c:pt>
                <c:pt idx="9">
                  <c:v>5.7</c:v>
                </c:pt>
                <c:pt idx="10">
                  <c:v>3.8</c:v>
                </c:pt>
                <c:pt idx="11">
                  <c:v>6.2</c:v>
                </c:pt>
                <c:pt idx="12">
                  <c:v>3.1</c:v>
                </c:pt>
                <c:pt idx="13">
                  <c:v>3.8</c:v>
                </c:pt>
                <c:pt idx="14">
                  <c:v>4.2</c:v>
                </c:pt>
                <c:pt idx="15">
                  <c:v>5.3</c:v>
                </c:pt>
                <c:pt idx="16">
                  <c:v>4.8</c:v>
                </c:pt>
                <c:pt idx="17">
                  <c:v>4</c:v>
                </c:pt>
                <c:pt idx="18">
                  <c:v>6.9</c:v>
                </c:pt>
                <c:pt idx="19">
                  <c:v>4.9000000000000004</c:v>
                </c:pt>
                <c:pt idx="20">
                  <c:v>2.1</c:v>
                </c:pt>
                <c:pt idx="21">
                  <c:v>4.9000000000000004</c:v>
                </c:pt>
                <c:pt idx="22">
                  <c:v>2.2999999999999998</c:v>
                </c:pt>
                <c:pt idx="23">
                  <c:v>1.5</c:v>
                </c:pt>
                <c:pt idx="24">
                  <c:v>2.6</c:v>
                </c:pt>
                <c:pt idx="25">
                  <c:v>2.9</c:v>
                </c:pt>
                <c:pt idx="26">
                  <c:v>3.2</c:v>
                </c:pt>
                <c:pt idx="27">
                  <c:v>1.8</c:v>
                </c:pt>
                <c:pt idx="28">
                  <c:v>4.3</c:v>
                </c:pt>
                <c:pt idx="29">
                  <c:v>0.6</c:v>
                </c:pt>
                <c:pt idx="30">
                  <c:v>2.2000000000000002</c:v>
                </c:pt>
                <c:pt idx="31">
                  <c:v>0.2</c:v>
                </c:pt>
                <c:pt idx="32">
                  <c:v>-1.9</c:v>
                </c:pt>
                <c:pt idx="33">
                  <c:v>0.1</c:v>
                </c:pt>
                <c:pt idx="34">
                  <c:v>-2.7</c:v>
                </c:pt>
                <c:pt idx="35">
                  <c:v>-3.5</c:v>
                </c:pt>
                <c:pt idx="36">
                  <c:v>-1.7</c:v>
                </c:pt>
                <c:pt idx="37">
                  <c:v>-0.5</c:v>
                </c:pt>
                <c:pt idx="38">
                  <c:v>1.2</c:v>
                </c:pt>
                <c:pt idx="39">
                  <c:v>-0.3</c:v>
                </c:pt>
                <c:pt idx="40">
                  <c:v>0.5</c:v>
                </c:pt>
                <c:pt idx="41">
                  <c:v>-0.4</c:v>
                </c:pt>
                <c:pt idx="42">
                  <c:v>3</c:v>
                </c:pt>
                <c:pt idx="43">
                  <c:v>3.4</c:v>
                </c:pt>
                <c:pt idx="44">
                  <c:v>1.2</c:v>
                </c:pt>
                <c:pt idx="45">
                  <c:v>2.2000000000000002</c:v>
                </c:pt>
                <c:pt idx="46">
                  <c:v>2.8</c:v>
                </c:pt>
                <c:pt idx="47">
                  <c:v>1.8</c:v>
                </c:pt>
                <c:pt idx="48">
                  <c:v>1.7</c:v>
                </c:pt>
                <c:pt idx="49">
                  <c:v>6</c:v>
                </c:pt>
                <c:pt idx="50">
                  <c:v>2.8</c:v>
                </c:pt>
                <c:pt idx="51">
                  <c:v>5.7</c:v>
                </c:pt>
                <c:pt idx="52">
                  <c:v>8.9</c:v>
                </c:pt>
                <c:pt idx="53">
                  <c:v>6.8</c:v>
                </c:pt>
                <c:pt idx="54">
                  <c:v>8.8000000000000007</c:v>
                </c:pt>
                <c:pt idx="55">
                  <c:v>7.9</c:v>
                </c:pt>
                <c:pt idx="56">
                  <c:v>7.1</c:v>
                </c:pt>
                <c:pt idx="57">
                  <c:v>6.2</c:v>
                </c:pt>
                <c:pt idx="58">
                  <c:v>9.1</c:v>
                </c:pt>
                <c:pt idx="59">
                  <c:v>10.4</c:v>
                </c:pt>
                <c:pt idx="60">
                  <c:v>7.3</c:v>
                </c:pt>
                <c:pt idx="61">
                  <c:v>8.4</c:v>
                </c:pt>
                <c:pt idx="62">
                  <c:v>8.8000000000000007</c:v>
                </c:pt>
                <c:pt idx="63">
                  <c:v>8.8000000000000007</c:v>
                </c:pt>
                <c:pt idx="64">
                  <c:v>10.199999999999999</c:v>
                </c:pt>
                <c:pt idx="65">
                  <c:v>9.1</c:v>
                </c:pt>
                <c:pt idx="66">
                  <c:v>13</c:v>
                </c:pt>
                <c:pt idx="67">
                  <c:v>10.199999999999999</c:v>
                </c:pt>
                <c:pt idx="68">
                  <c:v>8.6999999999999993</c:v>
                </c:pt>
                <c:pt idx="69">
                  <c:v>7.9</c:v>
                </c:pt>
                <c:pt idx="70">
                  <c:v>6.8</c:v>
                </c:pt>
                <c:pt idx="71">
                  <c:v>7.7</c:v>
                </c:pt>
                <c:pt idx="72">
                  <c:v>6.1</c:v>
                </c:pt>
                <c:pt idx="73">
                  <c:v>6</c:v>
                </c:pt>
                <c:pt idx="74">
                  <c:v>8</c:v>
                </c:pt>
                <c:pt idx="75">
                  <c:v>7.5</c:v>
                </c:pt>
                <c:pt idx="76">
                  <c:v>9.1999999999999993</c:v>
                </c:pt>
                <c:pt idx="77">
                  <c:v>5.9</c:v>
                </c:pt>
                <c:pt idx="78">
                  <c:v>9</c:v>
                </c:pt>
                <c:pt idx="79">
                  <c:v>6.4</c:v>
                </c:pt>
                <c:pt idx="80">
                  <c:v>5</c:v>
                </c:pt>
                <c:pt idx="81">
                  <c:v>5.5</c:v>
                </c:pt>
                <c:pt idx="82">
                  <c:v>6.8</c:v>
                </c:pt>
                <c:pt idx="83">
                  <c:v>5.4</c:v>
                </c:pt>
                <c:pt idx="84">
                  <c:v>3.2</c:v>
                </c:pt>
                <c:pt idx="85">
                  <c:v>2.9</c:v>
                </c:pt>
                <c:pt idx="86">
                  <c:v>3.3</c:v>
                </c:pt>
                <c:pt idx="87">
                  <c:v>6.2</c:v>
                </c:pt>
                <c:pt idx="88">
                  <c:v>5.0999999999999996</c:v>
                </c:pt>
                <c:pt idx="89">
                  <c:v>4.9000000000000004</c:v>
                </c:pt>
                <c:pt idx="90">
                  <c:v>6</c:v>
                </c:pt>
                <c:pt idx="91">
                  <c:v>4.4000000000000004</c:v>
                </c:pt>
                <c:pt idx="92">
                  <c:v>4.5999999999999996</c:v>
                </c:pt>
                <c:pt idx="93">
                  <c:v>8.1999999999999993</c:v>
                </c:pt>
                <c:pt idx="94">
                  <c:v>6.7</c:v>
                </c:pt>
                <c:pt idx="95">
                  <c:v>8.1</c:v>
                </c:pt>
                <c:pt idx="96">
                  <c:v>6.2</c:v>
                </c:pt>
                <c:pt idx="97">
                  <c:v>7.4</c:v>
                </c:pt>
                <c:pt idx="98">
                  <c:v>8.6999999999999993</c:v>
                </c:pt>
                <c:pt idx="99">
                  <c:v>8.1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Синус!$G$15</c:f>
              <c:strCache>
                <c:ptCount val="1"/>
                <c:pt idx="0">
                  <c:v>Нижняя граница</c:v>
                </c:pt>
              </c:strCache>
            </c:strRef>
          </c:tx>
          <c:spPr>
            <a:ln w="9525"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Синус!$G$16:$G$115</c:f>
              <c:numCache>
                <c:formatCode>0.000</c:formatCode>
                <c:ptCount val="100"/>
                <c:pt idx="0">
                  <c:v>-2.25</c:v>
                </c:pt>
                <c:pt idx="1">
                  <c:v>-1.1669133916410677</c:v>
                </c:pt>
                <c:pt idx="2">
                  <c:v>-0.21091252583856601</c:v>
                </c:pt>
                <c:pt idx="3">
                  <c:v>0.52052493916698328</c:v>
                </c:pt>
                <c:pt idx="4">
                  <c:v>0.98184174887288078</c:v>
                </c:pt>
                <c:pt idx="5">
                  <c:v>1.1889262614623659</c:v>
                </c:pt>
                <c:pt idx="6">
                  <c:v>1.2135216572790588</c:v>
                </c:pt>
                <c:pt idx="7">
                  <c:v>1.1639284184184788</c:v>
                </c:pt>
                <c:pt idx="8">
                  <c:v>1.1567984592322711</c:v>
                </c:pt>
                <c:pt idx="9">
                  <c:v>1.2870209591353898</c:v>
                </c:pt>
                <c:pt idx="10">
                  <c:v>1.6031695488854605</c:v>
                </c:pt>
                <c:pt idx="11">
                  <c:v>2.0946018969860667</c:v>
                </c:pt>
                <c:pt idx="12">
                  <c:v>2.6934170265482322</c:v>
                </c:pt>
                <c:pt idx="13">
                  <c:v>3.2907968008779411</c:v>
                </c:pt>
                <c:pt idx="14">
                  <c:v>3.763696108843444</c:v>
                </c:pt>
                <c:pt idx="15">
                  <c:v>4.0052825814757682</c:v>
                </c:pt>
                <c:pt idx="16">
                  <c:v>3.9515954605927668</c:v>
                </c:pt>
                <c:pt idx="17">
                  <c:v>3.5978249447838486</c:v>
                </c:pt>
                <c:pt idx="18">
                  <c:v>3.0001775237878352</c:v>
                </c:pt>
                <c:pt idx="19">
                  <c:v>2.2628551901504492</c:v>
                </c:pt>
                <c:pt idx="20">
                  <c:v>1.5133557568774201</c:v>
                </c:pt>
                <c:pt idx="21">
                  <c:v>0.87218764394084136</c:v>
                </c:pt>
                <c:pt idx="22">
                  <c:v>0.42447148231044007</c:v>
                </c:pt>
                <c:pt idx="23">
                  <c:v>0.20043162315740437</c:v>
                </c:pt>
                <c:pt idx="24">
                  <c:v>0.16957926015550218</c:v>
                </c:pt>
                <c:pt idx="25">
                  <c:v>0.25</c:v>
                </c:pt>
                <c:pt idx="26">
                  <c:v>0.33042073984449871</c:v>
                </c:pt>
                <c:pt idx="27">
                  <c:v>0.29956837684259519</c:v>
                </c:pt>
                <c:pt idx="28">
                  <c:v>7.5528517689559038E-2</c:v>
                </c:pt>
                <c:pt idx="29">
                  <c:v>-0.37218764394084203</c:v>
                </c:pt>
                <c:pt idx="30">
                  <c:v>-1.0133557568774214</c:v>
                </c:pt>
                <c:pt idx="31">
                  <c:v>-1.7628551901504506</c:v>
                </c:pt>
                <c:pt idx="32">
                  <c:v>-2.5001775237878361</c:v>
                </c:pt>
                <c:pt idx="33">
                  <c:v>-3.0978249447838513</c:v>
                </c:pt>
                <c:pt idx="34">
                  <c:v>-3.4515954605927677</c:v>
                </c:pt>
                <c:pt idx="35">
                  <c:v>-3.5052825814757678</c:v>
                </c:pt>
                <c:pt idx="36">
                  <c:v>-3.2636961088434435</c:v>
                </c:pt>
                <c:pt idx="37">
                  <c:v>-2.7907968008779402</c:v>
                </c:pt>
                <c:pt idx="38">
                  <c:v>-2.1934170265482296</c:v>
                </c:pt>
                <c:pt idx="39">
                  <c:v>-1.594601896986064</c:v>
                </c:pt>
                <c:pt idx="40">
                  <c:v>-1.1031695488854609</c:v>
                </c:pt>
                <c:pt idx="41">
                  <c:v>-0.78702095913538894</c:v>
                </c:pt>
                <c:pt idx="42">
                  <c:v>-0.65679845923227065</c:v>
                </c:pt>
                <c:pt idx="43">
                  <c:v>-0.66392841841847972</c:v>
                </c:pt>
                <c:pt idx="44">
                  <c:v>-0.71352165727905881</c:v>
                </c:pt>
                <c:pt idx="45">
                  <c:v>-0.68892626146236546</c:v>
                </c:pt>
                <c:pt idx="46">
                  <c:v>-0.48184174887288034</c:v>
                </c:pt>
                <c:pt idx="47">
                  <c:v>-2.052493916698328E-2</c:v>
                </c:pt>
                <c:pt idx="48">
                  <c:v>0.71091252583856823</c:v>
                </c:pt>
                <c:pt idx="49">
                  <c:v>1.6669133916410717</c:v>
                </c:pt>
                <c:pt idx="50">
                  <c:v>2.7500000000000053</c:v>
                </c:pt>
                <c:pt idx="51">
                  <c:v>3.8330866083589328</c:v>
                </c:pt>
                <c:pt idx="52">
                  <c:v>4.7890874741614349</c:v>
                </c:pt>
                <c:pt idx="53">
                  <c:v>5.5205249391669851</c:v>
                </c:pt>
                <c:pt idx="54">
                  <c:v>5.9818417488728812</c:v>
                </c:pt>
                <c:pt idx="55">
                  <c:v>6.1889262614623668</c:v>
                </c:pt>
                <c:pt idx="56">
                  <c:v>6.2135216572790579</c:v>
                </c:pt>
                <c:pt idx="57">
                  <c:v>6.1639284184184788</c:v>
                </c:pt>
                <c:pt idx="58">
                  <c:v>6.156798459232272</c:v>
                </c:pt>
                <c:pt idx="59">
                  <c:v>6.2870209591353898</c:v>
                </c:pt>
                <c:pt idx="60">
                  <c:v>6.6031695488854627</c:v>
                </c:pt>
                <c:pt idx="61">
                  <c:v>7.0946018969860702</c:v>
                </c:pt>
                <c:pt idx="62">
                  <c:v>7.6934170265482322</c:v>
                </c:pt>
                <c:pt idx="63">
                  <c:v>8.290796800877942</c:v>
                </c:pt>
                <c:pt idx="64">
                  <c:v>8.763696108843444</c:v>
                </c:pt>
                <c:pt idx="65">
                  <c:v>9.0052825814757682</c:v>
                </c:pt>
                <c:pt idx="66">
                  <c:v>8.951595460592765</c:v>
                </c:pt>
                <c:pt idx="67">
                  <c:v>8.5978249447838486</c:v>
                </c:pt>
                <c:pt idx="68">
                  <c:v>8.0001775237878299</c:v>
                </c:pt>
                <c:pt idx="69">
                  <c:v>7.2628551901504483</c:v>
                </c:pt>
                <c:pt idx="70">
                  <c:v>6.5133557568774219</c:v>
                </c:pt>
                <c:pt idx="71">
                  <c:v>5.8721876439408387</c:v>
                </c:pt>
                <c:pt idx="72">
                  <c:v>5.4244714823104401</c:v>
                </c:pt>
                <c:pt idx="73">
                  <c:v>5.200431623157403</c:v>
                </c:pt>
                <c:pt idx="74">
                  <c:v>5.1695792601555013</c:v>
                </c:pt>
                <c:pt idx="75">
                  <c:v>5.25</c:v>
                </c:pt>
                <c:pt idx="76">
                  <c:v>5.3304207398444978</c:v>
                </c:pt>
                <c:pt idx="77">
                  <c:v>5.2995683768425961</c:v>
                </c:pt>
                <c:pt idx="78">
                  <c:v>5.0755285176895573</c:v>
                </c:pt>
                <c:pt idx="79">
                  <c:v>4.627812356059156</c:v>
                </c:pt>
                <c:pt idx="80">
                  <c:v>3.9866442431225835</c:v>
                </c:pt>
                <c:pt idx="81">
                  <c:v>3.2371448098495446</c:v>
                </c:pt>
                <c:pt idx="82">
                  <c:v>2.4998224762121666</c:v>
                </c:pt>
                <c:pt idx="83">
                  <c:v>1.902175055216146</c:v>
                </c:pt>
                <c:pt idx="84">
                  <c:v>1.5484045394072328</c:v>
                </c:pt>
                <c:pt idx="85">
                  <c:v>1.4947174185242322</c:v>
                </c:pt>
                <c:pt idx="86">
                  <c:v>1.7363038911565578</c:v>
                </c:pt>
                <c:pt idx="87">
                  <c:v>2.2092031991220589</c:v>
                </c:pt>
                <c:pt idx="88">
                  <c:v>2.8065829734517731</c:v>
                </c:pt>
                <c:pt idx="89">
                  <c:v>3.405398103013936</c:v>
                </c:pt>
                <c:pt idx="90">
                  <c:v>3.8968304511145426</c:v>
                </c:pt>
                <c:pt idx="91">
                  <c:v>4.2129790408646119</c:v>
                </c:pt>
                <c:pt idx="92">
                  <c:v>4.3432015407677307</c:v>
                </c:pt>
                <c:pt idx="93">
                  <c:v>4.3360715815815212</c:v>
                </c:pt>
                <c:pt idx="94">
                  <c:v>4.2864783427209412</c:v>
                </c:pt>
                <c:pt idx="95">
                  <c:v>4.311073738537635</c:v>
                </c:pt>
                <c:pt idx="96">
                  <c:v>4.5181582511271223</c:v>
                </c:pt>
                <c:pt idx="97">
                  <c:v>4.9794750608330167</c:v>
                </c:pt>
                <c:pt idx="98">
                  <c:v>5.7109125258385722</c:v>
                </c:pt>
                <c:pt idx="99">
                  <c:v>6.6669133916410708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Синус!$H$15</c:f>
              <c:strCache>
                <c:ptCount val="1"/>
                <c:pt idx="0">
                  <c:v>Верхняя граница</c:v>
                </c:pt>
              </c:strCache>
            </c:strRef>
          </c:tx>
          <c:spPr>
            <a:ln w="9525"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Синус!$H$16:$H$115</c:f>
              <c:numCache>
                <c:formatCode>0.000</c:formatCode>
                <c:ptCount val="100"/>
                <c:pt idx="0">
                  <c:v>2.25</c:v>
                </c:pt>
                <c:pt idx="1">
                  <c:v>3.3330866083589323</c:v>
                </c:pt>
                <c:pt idx="2">
                  <c:v>4.289087474161434</c:v>
                </c:pt>
                <c:pt idx="3">
                  <c:v>5.0205249391669833</c:v>
                </c:pt>
                <c:pt idx="4">
                  <c:v>5.4818417488728812</c:v>
                </c:pt>
                <c:pt idx="5">
                  <c:v>5.6889262614623659</c:v>
                </c:pt>
                <c:pt idx="6">
                  <c:v>5.7135216572790588</c:v>
                </c:pt>
                <c:pt idx="7">
                  <c:v>5.6639284184184788</c:v>
                </c:pt>
                <c:pt idx="8">
                  <c:v>5.6567984592322711</c:v>
                </c:pt>
                <c:pt idx="9">
                  <c:v>5.7870209591353898</c:v>
                </c:pt>
                <c:pt idx="10">
                  <c:v>6.1031695488854609</c:v>
                </c:pt>
                <c:pt idx="11">
                  <c:v>6.5946018969860667</c:v>
                </c:pt>
                <c:pt idx="12">
                  <c:v>7.1934170265482322</c:v>
                </c:pt>
                <c:pt idx="13">
                  <c:v>7.7907968008779411</c:v>
                </c:pt>
                <c:pt idx="14">
                  <c:v>8.263696108843444</c:v>
                </c:pt>
                <c:pt idx="15">
                  <c:v>8.5052825814757682</c:v>
                </c:pt>
                <c:pt idx="16">
                  <c:v>8.4515954605927668</c:v>
                </c:pt>
                <c:pt idx="17">
                  <c:v>8.0978249447838486</c:v>
                </c:pt>
                <c:pt idx="18">
                  <c:v>7.5001775237878352</c:v>
                </c:pt>
                <c:pt idx="19">
                  <c:v>6.7628551901504492</c:v>
                </c:pt>
                <c:pt idx="20">
                  <c:v>6.0133557568774201</c:v>
                </c:pt>
                <c:pt idx="21">
                  <c:v>5.3721876439408414</c:v>
                </c:pt>
                <c:pt idx="22">
                  <c:v>4.9244714823104401</c:v>
                </c:pt>
                <c:pt idx="23">
                  <c:v>4.7004316231574048</c:v>
                </c:pt>
                <c:pt idx="24">
                  <c:v>4.6695792601555022</c:v>
                </c:pt>
                <c:pt idx="25">
                  <c:v>4.75</c:v>
                </c:pt>
                <c:pt idx="26">
                  <c:v>4.8304207398444987</c:v>
                </c:pt>
                <c:pt idx="27">
                  <c:v>4.7995683768425952</c:v>
                </c:pt>
                <c:pt idx="28">
                  <c:v>4.575528517689559</c:v>
                </c:pt>
                <c:pt idx="29">
                  <c:v>4.1278123560591578</c:v>
                </c:pt>
                <c:pt idx="30">
                  <c:v>3.4866442431225786</c:v>
                </c:pt>
                <c:pt idx="31">
                  <c:v>2.7371448098495494</c:v>
                </c:pt>
                <c:pt idx="32">
                  <c:v>1.9998224762121639</c:v>
                </c:pt>
                <c:pt idx="33">
                  <c:v>1.4021750552161487</c:v>
                </c:pt>
                <c:pt idx="34">
                  <c:v>1.0484045394072323</c:v>
                </c:pt>
                <c:pt idx="35">
                  <c:v>0.99471741852423223</c:v>
                </c:pt>
                <c:pt idx="36">
                  <c:v>1.2363038911565565</c:v>
                </c:pt>
                <c:pt idx="37">
                  <c:v>1.7092031991220598</c:v>
                </c:pt>
                <c:pt idx="38">
                  <c:v>2.3065829734517704</c:v>
                </c:pt>
                <c:pt idx="39">
                  <c:v>2.905398103013936</c:v>
                </c:pt>
                <c:pt idx="40">
                  <c:v>3.3968304511145391</c:v>
                </c:pt>
                <c:pt idx="41">
                  <c:v>3.7129790408646111</c:v>
                </c:pt>
                <c:pt idx="42">
                  <c:v>3.8432015407677294</c:v>
                </c:pt>
                <c:pt idx="43">
                  <c:v>3.8360715815815203</c:v>
                </c:pt>
                <c:pt idx="44">
                  <c:v>3.7864783427209412</c:v>
                </c:pt>
                <c:pt idx="45">
                  <c:v>3.8110737385376345</c:v>
                </c:pt>
                <c:pt idx="46">
                  <c:v>4.0181582511271197</c:v>
                </c:pt>
                <c:pt idx="47">
                  <c:v>4.4794750608330167</c:v>
                </c:pt>
                <c:pt idx="48">
                  <c:v>5.2109125258385678</c:v>
                </c:pt>
                <c:pt idx="49">
                  <c:v>6.1669133916410717</c:v>
                </c:pt>
                <c:pt idx="50">
                  <c:v>7.2500000000000053</c:v>
                </c:pt>
                <c:pt idx="51">
                  <c:v>8.3330866083589328</c:v>
                </c:pt>
                <c:pt idx="52">
                  <c:v>9.289087474161434</c:v>
                </c:pt>
                <c:pt idx="53">
                  <c:v>10.020524939166986</c:v>
                </c:pt>
                <c:pt idx="54">
                  <c:v>10.481841748872881</c:v>
                </c:pt>
                <c:pt idx="55">
                  <c:v>10.688926261462367</c:v>
                </c:pt>
                <c:pt idx="56">
                  <c:v>10.713521657279058</c:v>
                </c:pt>
                <c:pt idx="57">
                  <c:v>10.663928418418479</c:v>
                </c:pt>
                <c:pt idx="58">
                  <c:v>10.656798459232272</c:v>
                </c:pt>
                <c:pt idx="59">
                  <c:v>10.78702095913539</c:v>
                </c:pt>
                <c:pt idx="60">
                  <c:v>11.103169548885463</c:v>
                </c:pt>
                <c:pt idx="61">
                  <c:v>11.59460189698607</c:v>
                </c:pt>
                <c:pt idx="62">
                  <c:v>12.193417026548232</c:v>
                </c:pt>
                <c:pt idx="63">
                  <c:v>12.790796800877942</c:v>
                </c:pt>
                <c:pt idx="64">
                  <c:v>13.263696108843444</c:v>
                </c:pt>
                <c:pt idx="65">
                  <c:v>13.505282581475768</c:v>
                </c:pt>
                <c:pt idx="66">
                  <c:v>13.451595460592765</c:v>
                </c:pt>
                <c:pt idx="67">
                  <c:v>13.097824944783849</c:v>
                </c:pt>
                <c:pt idx="68">
                  <c:v>12.50017752378783</c:v>
                </c:pt>
                <c:pt idx="69">
                  <c:v>11.762855190150448</c:v>
                </c:pt>
                <c:pt idx="70">
                  <c:v>11.013355756877422</c:v>
                </c:pt>
                <c:pt idx="71">
                  <c:v>10.372187643940839</c:v>
                </c:pt>
                <c:pt idx="72">
                  <c:v>9.924471482310441</c:v>
                </c:pt>
                <c:pt idx="73">
                  <c:v>9.700431623157403</c:v>
                </c:pt>
                <c:pt idx="74">
                  <c:v>9.6695792601555013</c:v>
                </c:pt>
                <c:pt idx="75">
                  <c:v>9.75</c:v>
                </c:pt>
                <c:pt idx="76">
                  <c:v>9.8304207398444987</c:v>
                </c:pt>
                <c:pt idx="77">
                  <c:v>9.799568376842597</c:v>
                </c:pt>
                <c:pt idx="78">
                  <c:v>9.5755285176895573</c:v>
                </c:pt>
                <c:pt idx="79">
                  <c:v>9.127812356059156</c:v>
                </c:pt>
                <c:pt idx="80">
                  <c:v>8.4866442431225835</c:v>
                </c:pt>
                <c:pt idx="81">
                  <c:v>7.7371448098495446</c:v>
                </c:pt>
                <c:pt idx="82">
                  <c:v>6.9998224762121666</c:v>
                </c:pt>
                <c:pt idx="83">
                  <c:v>6.402175055216146</c:v>
                </c:pt>
                <c:pt idx="84">
                  <c:v>6.0484045394072332</c:v>
                </c:pt>
                <c:pt idx="85">
                  <c:v>5.9947174185242318</c:v>
                </c:pt>
                <c:pt idx="86">
                  <c:v>6.2363038911565578</c:v>
                </c:pt>
                <c:pt idx="87">
                  <c:v>6.7092031991220589</c:v>
                </c:pt>
                <c:pt idx="88">
                  <c:v>7.3065829734517731</c:v>
                </c:pt>
                <c:pt idx="89">
                  <c:v>7.905398103013936</c:v>
                </c:pt>
                <c:pt idx="90">
                  <c:v>8.3968304511145426</c:v>
                </c:pt>
                <c:pt idx="91">
                  <c:v>8.7129790408646119</c:v>
                </c:pt>
                <c:pt idx="92">
                  <c:v>8.8432015407677298</c:v>
                </c:pt>
                <c:pt idx="93">
                  <c:v>8.8360715815815212</c:v>
                </c:pt>
                <c:pt idx="94">
                  <c:v>8.7864783427209403</c:v>
                </c:pt>
                <c:pt idx="95">
                  <c:v>8.811073738537635</c:v>
                </c:pt>
                <c:pt idx="96">
                  <c:v>9.0181582511271223</c:v>
                </c:pt>
                <c:pt idx="97">
                  <c:v>9.4794750608330176</c:v>
                </c:pt>
                <c:pt idx="98">
                  <c:v>10.210912525838573</c:v>
                </c:pt>
                <c:pt idx="99">
                  <c:v>11.166913391641071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37696"/>
        <c:axId val="135039616"/>
      </c:lineChart>
      <c:catAx>
        <c:axId val="135037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excel2.ru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0.89403093095853292"/>
              <c:y val="0.83126509186351705"/>
            </c:manualLayout>
          </c:layout>
          <c:overlay val="0"/>
        </c:title>
        <c:majorTickMark val="out"/>
        <c:minorTickMark val="none"/>
        <c:tickLblPos val="nextTo"/>
        <c:crossAx val="135039616"/>
        <c:crosses val="autoZero"/>
        <c:auto val="1"/>
        <c:lblAlgn val="ctr"/>
        <c:lblOffset val="100"/>
        <c:tickLblSkip val="5"/>
        <c:noMultiLvlLbl val="0"/>
      </c:catAx>
      <c:valAx>
        <c:axId val="135039616"/>
        <c:scaling>
          <c:orientation val="minMax"/>
          <c:max val="12"/>
          <c:min val="-4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Y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3.7441618398011293E-2"/>
              <c:y val="5.7403149606299213E-2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crossAx val="1350376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Синус!$J$7</c:f>
          <c:strCache>
            <c:ptCount val="1"/>
            <c:pt idx="0">
              <c:v>Генерация сезонных трендов (периодические функции). Равномерный разброс</c:v>
            </c:pt>
          </c:strCache>
        </c:strRef>
      </c:tx>
      <c:layout/>
      <c:overlay val="0"/>
      <c:txPr>
        <a:bodyPr/>
        <a:lstStyle/>
        <a:p>
          <a:pPr>
            <a:defRPr sz="1600"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8.0892728875816597E-2"/>
          <c:y val="0.16462020997375329"/>
          <c:w val="0.88259293561328744"/>
          <c:h val="0.76664488188976376"/>
        </c:manualLayout>
      </c:layout>
      <c:lineChart>
        <c:grouping val="standard"/>
        <c:varyColors val="0"/>
        <c:ser>
          <c:idx val="1"/>
          <c:order val="0"/>
          <c:tx>
            <c:strRef>
              <c:f>Синус!$C$15</c:f>
              <c:strCache>
                <c:ptCount val="1"/>
                <c:pt idx="0">
                  <c:v>С разбросом вокруг тренда (Y)</c:v>
                </c:pt>
              </c:strCache>
            </c:strRef>
          </c:tx>
          <c:spPr>
            <a:ln w="12700">
              <a:solidFill>
                <a:schemeClr val="tx2"/>
              </a:solidFill>
            </a:ln>
          </c:spPr>
          <c:marker>
            <c:symbol val="none"/>
          </c:marker>
          <c:val>
            <c:numRef>
              <c:f>Синус!$C$16:$C$115</c:f>
              <c:numCache>
                <c:formatCode>0.000</c:formatCode>
                <c:ptCount val="100"/>
                <c:pt idx="0">
                  <c:v>-1.5</c:v>
                </c:pt>
                <c:pt idx="1">
                  <c:v>1.6</c:v>
                </c:pt>
                <c:pt idx="2">
                  <c:v>3.7</c:v>
                </c:pt>
                <c:pt idx="3">
                  <c:v>3.6</c:v>
                </c:pt>
                <c:pt idx="4">
                  <c:v>3.5</c:v>
                </c:pt>
                <c:pt idx="5">
                  <c:v>3.9</c:v>
                </c:pt>
                <c:pt idx="6">
                  <c:v>2.1</c:v>
                </c:pt>
                <c:pt idx="7">
                  <c:v>1.9</c:v>
                </c:pt>
                <c:pt idx="8">
                  <c:v>2.4</c:v>
                </c:pt>
                <c:pt idx="9">
                  <c:v>5.7</c:v>
                </c:pt>
                <c:pt idx="10">
                  <c:v>3.8</c:v>
                </c:pt>
                <c:pt idx="11">
                  <c:v>6.2</c:v>
                </c:pt>
                <c:pt idx="12">
                  <c:v>3.1</c:v>
                </c:pt>
                <c:pt idx="13">
                  <c:v>3.8</c:v>
                </c:pt>
                <c:pt idx="14">
                  <c:v>4.2</c:v>
                </c:pt>
                <c:pt idx="15">
                  <c:v>5.3</c:v>
                </c:pt>
                <c:pt idx="16">
                  <c:v>4.8</c:v>
                </c:pt>
                <c:pt idx="17">
                  <c:v>4</c:v>
                </c:pt>
                <c:pt idx="18">
                  <c:v>6.9</c:v>
                </c:pt>
                <c:pt idx="19">
                  <c:v>4.9000000000000004</c:v>
                </c:pt>
                <c:pt idx="20">
                  <c:v>2.1</c:v>
                </c:pt>
                <c:pt idx="21">
                  <c:v>4.9000000000000004</c:v>
                </c:pt>
                <c:pt idx="22">
                  <c:v>2.2999999999999998</c:v>
                </c:pt>
                <c:pt idx="23">
                  <c:v>1.5</c:v>
                </c:pt>
                <c:pt idx="24">
                  <c:v>2.6</c:v>
                </c:pt>
                <c:pt idx="25">
                  <c:v>2.9</c:v>
                </c:pt>
                <c:pt idx="26">
                  <c:v>3.2</c:v>
                </c:pt>
                <c:pt idx="27">
                  <c:v>1.8</c:v>
                </c:pt>
                <c:pt idx="28">
                  <c:v>4.3</c:v>
                </c:pt>
                <c:pt idx="29">
                  <c:v>0.6</c:v>
                </c:pt>
                <c:pt idx="30">
                  <c:v>2.2000000000000002</c:v>
                </c:pt>
                <c:pt idx="31">
                  <c:v>0.2</c:v>
                </c:pt>
                <c:pt idx="32">
                  <c:v>-1.9</c:v>
                </c:pt>
                <c:pt idx="33">
                  <c:v>0.1</c:v>
                </c:pt>
                <c:pt idx="34">
                  <c:v>-2.7</c:v>
                </c:pt>
                <c:pt idx="35">
                  <c:v>-3.5</c:v>
                </c:pt>
                <c:pt idx="36">
                  <c:v>-1.7</c:v>
                </c:pt>
                <c:pt idx="37">
                  <c:v>-0.5</c:v>
                </c:pt>
                <c:pt idx="38">
                  <c:v>1.2</c:v>
                </c:pt>
                <c:pt idx="39">
                  <c:v>-0.3</c:v>
                </c:pt>
                <c:pt idx="40">
                  <c:v>0.5</c:v>
                </c:pt>
                <c:pt idx="41">
                  <c:v>-0.4</c:v>
                </c:pt>
                <c:pt idx="42">
                  <c:v>3</c:v>
                </c:pt>
                <c:pt idx="43">
                  <c:v>3.4</c:v>
                </c:pt>
                <c:pt idx="44">
                  <c:v>1.2</c:v>
                </c:pt>
                <c:pt idx="45">
                  <c:v>2.2000000000000002</c:v>
                </c:pt>
                <c:pt idx="46">
                  <c:v>2.8</c:v>
                </c:pt>
                <c:pt idx="47">
                  <c:v>1.8</c:v>
                </c:pt>
                <c:pt idx="48">
                  <c:v>1.7</c:v>
                </c:pt>
                <c:pt idx="49">
                  <c:v>6</c:v>
                </c:pt>
                <c:pt idx="50">
                  <c:v>2.8</c:v>
                </c:pt>
                <c:pt idx="51">
                  <c:v>5.7</c:v>
                </c:pt>
                <c:pt idx="52">
                  <c:v>8.9</c:v>
                </c:pt>
                <c:pt idx="53">
                  <c:v>6.8</c:v>
                </c:pt>
                <c:pt idx="54">
                  <c:v>8.8000000000000007</c:v>
                </c:pt>
                <c:pt idx="55">
                  <c:v>7.9</c:v>
                </c:pt>
                <c:pt idx="56">
                  <c:v>7.1</c:v>
                </c:pt>
                <c:pt idx="57">
                  <c:v>6.2</c:v>
                </c:pt>
                <c:pt idx="58">
                  <c:v>9.1</c:v>
                </c:pt>
                <c:pt idx="59">
                  <c:v>10.4</c:v>
                </c:pt>
                <c:pt idx="60">
                  <c:v>7.3</c:v>
                </c:pt>
                <c:pt idx="61">
                  <c:v>8.4</c:v>
                </c:pt>
                <c:pt idx="62">
                  <c:v>8.8000000000000007</c:v>
                </c:pt>
                <c:pt idx="63">
                  <c:v>8.8000000000000007</c:v>
                </c:pt>
                <c:pt idx="64">
                  <c:v>10.199999999999999</c:v>
                </c:pt>
                <c:pt idx="65">
                  <c:v>9.1</c:v>
                </c:pt>
                <c:pt idx="66">
                  <c:v>13</c:v>
                </c:pt>
                <c:pt idx="67">
                  <c:v>10.199999999999999</c:v>
                </c:pt>
                <c:pt idx="68">
                  <c:v>8.6999999999999993</c:v>
                </c:pt>
                <c:pt idx="69">
                  <c:v>7.9</c:v>
                </c:pt>
                <c:pt idx="70">
                  <c:v>6.8</c:v>
                </c:pt>
                <c:pt idx="71">
                  <c:v>7.7</c:v>
                </c:pt>
                <c:pt idx="72">
                  <c:v>6.1</c:v>
                </c:pt>
                <c:pt idx="73">
                  <c:v>6</c:v>
                </c:pt>
                <c:pt idx="74">
                  <c:v>8</c:v>
                </c:pt>
                <c:pt idx="75">
                  <c:v>7.5</c:v>
                </c:pt>
                <c:pt idx="76">
                  <c:v>9.1999999999999993</c:v>
                </c:pt>
                <c:pt idx="77">
                  <c:v>5.9</c:v>
                </c:pt>
                <c:pt idx="78">
                  <c:v>9</c:v>
                </c:pt>
                <c:pt idx="79">
                  <c:v>6.4</c:v>
                </c:pt>
                <c:pt idx="80">
                  <c:v>5</c:v>
                </c:pt>
                <c:pt idx="81">
                  <c:v>5.5</c:v>
                </c:pt>
                <c:pt idx="82">
                  <c:v>6.8</c:v>
                </c:pt>
                <c:pt idx="83">
                  <c:v>5.4</c:v>
                </c:pt>
                <c:pt idx="84">
                  <c:v>3.2</c:v>
                </c:pt>
                <c:pt idx="85">
                  <c:v>2.9</c:v>
                </c:pt>
                <c:pt idx="86">
                  <c:v>3.3</c:v>
                </c:pt>
                <c:pt idx="87">
                  <c:v>6.2</c:v>
                </c:pt>
                <c:pt idx="88">
                  <c:v>5.0999999999999996</c:v>
                </c:pt>
                <c:pt idx="89">
                  <c:v>4.9000000000000004</c:v>
                </c:pt>
                <c:pt idx="90">
                  <c:v>6</c:v>
                </c:pt>
                <c:pt idx="91">
                  <c:v>4.4000000000000004</c:v>
                </c:pt>
                <c:pt idx="92">
                  <c:v>4.5999999999999996</c:v>
                </c:pt>
                <c:pt idx="93">
                  <c:v>8.1999999999999993</c:v>
                </c:pt>
                <c:pt idx="94">
                  <c:v>6.7</c:v>
                </c:pt>
                <c:pt idx="95">
                  <c:v>8.1</c:v>
                </c:pt>
                <c:pt idx="96">
                  <c:v>6.2</c:v>
                </c:pt>
                <c:pt idx="97">
                  <c:v>7.4</c:v>
                </c:pt>
                <c:pt idx="98">
                  <c:v>8.6999999999999993</c:v>
                </c:pt>
                <c:pt idx="99">
                  <c:v>8.1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826048"/>
        <c:axId val="135840512"/>
      </c:lineChart>
      <c:catAx>
        <c:axId val="135826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excel2.ru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0.89403093095853292"/>
              <c:y val="0.83126509186351705"/>
            </c:manualLayout>
          </c:layout>
          <c:overlay val="0"/>
        </c:title>
        <c:majorTickMark val="out"/>
        <c:minorTickMark val="none"/>
        <c:tickLblPos val="nextTo"/>
        <c:crossAx val="135840512"/>
        <c:crosses val="autoZero"/>
        <c:auto val="1"/>
        <c:lblAlgn val="ctr"/>
        <c:lblOffset val="100"/>
        <c:tickLblSkip val="5"/>
        <c:noMultiLvlLbl val="0"/>
      </c:catAx>
      <c:valAx>
        <c:axId val="135840512"/>
        <c:scaling>
          <c:orientation val="minMax"/>
          <c:max val="12"/>
          <c:min val="-4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Y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3.7441618398011293E-2"/>
              <c:y val="5.7403149606299213E-2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crossAx val="1358260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CheckBox" checked="Checked" fmlaLink="$L$9" lockText="1" noThreeD="1"/>
</file>

<file path=xl/ctrlProps/ctrlProp10.xml><?xml version="1.0" encoding="utf-8"?>
<formControlPr xmlns="http://schemas.microsoft.com/office/spreadsheetml/2009/9/main" objectType="CheckBox" checked="Checked" fmlaLink="$J$10" lockText="1" noThreeD="1"/>
</file>

<file path=xl/ctrlProps/ctrlProp11.xml><?xml version="1.0" encoding="utf-8"?>
<formControlPr xmlns="http://schemas.microsoft.com/office/spreadsheetml/2009/9/main" objectType="CheckBox" checked="Checked" fmlaLink="$J$11" lockText="1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Radio" checked="Checked" firstButton="1" fmlaLink="$L$7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CheckBox" checked="Checked" fmlaLink="$L$10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firstButton="1" fmlaLink="$G$7" lockText="1" noThreeD="1"/>
</file>

<file path=xl/ctrlProps/ctrlProp9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18</xdr:row>
      <xdr:rowOff>0</xdr:rowOff>
    </xdr:from>
    <xdr:to>
      <xdr:col>14</xdr:col>
      <xdr:colOff>523874</xdr:colOff>
      <xdr:row>40</xdr:row>
      <xdr:rowOff>47625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7</xdr:row>
          <xdr:rowOff>123825</xdr:rowOff>
        </xdr:from>
        <xdr:to>
          <xdr:col>10</xdr:col>
          <xdr:colOff>762000</xdr:colOff>
          <xdr:row>9</xdr:row>
          <xdr:rowOff>142875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Отобразить тренд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238125</xdr:colOff>
          <xdr:row>6</xdr:row>
          <xdr:rowOff>0</xdr:rowOff>
        </xdr:from>
        <xdr:to>
          <xdr:col>10</xdr:col>
          <xdr:colOff>485775</xdr:colOff>
          <xdr:row>6</xdr:row>
          <xdr:rowOff>561975</xdr:rowOff>
        </xdr:to>
        <xdr:grpSp>
          <xdr:nvGrpSpPr>
            <xdr:cNvPr id="2" name="Группа 1"/>
            <xdr:cNvGrpSpPr/>
          </xdr:nvGrpSpPr>
          <xdr:grpSpPr>
            <a:xfrm>
              <a:off x="7210425" y="1343025"/>
              <a:ext cx="1685925" cy="561975"/>
              <a:chOff x="4048124" y="1171575"/>
              <a:chExt cx="1152525" cy="561975"/>
            </a:xfrm>
          </xdr:grpSpPr>
          <xdr:sp macro="" textlink="">
            <xdr:nvSpPr>
              <xdr:cNvPr id="5123" name="Group Box 3" hidden="1">
                <a:extLst>
                  <a:ext uri="{63B3BB69-23CF-44E3-9099-C40C66FF867C}">
                    <a14:compatExt spid="_x0000_s5123"/>
                  </a:ext>
                </a:extLst>
              </xdr:cNvPr>
              <xdr:cNvSpPr/>
            </xdr:nvSpPr>
            <xdr:spPr>
              <a:xfrm>
                <a:off x="4048124" y="1171575"/>
                <a:ext cx="1152525" cy="561975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ru-RU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Вариант разброса</a:t>
                </a:r>
              </a:p>
            </xdr:txBody>
          </xdr:sp>
          <xdr:sp macro="" textlink="">
            <xdr:nvSpPr>
              <xdr:cNvPr id="5124" name="Option Button 4" hidden="1">
                <a:extLst>
                  <a:ext uri="{63B3BB69-23CF-44E3-9099-C40C66FF867C}">
                    <a14:compatExt spid="_x0000_s5124"/>
                  </a:ext>
                </a:extLst>
              </xdr:cNvPr>
              <xdr:cNvSpPr/>
            </xdr:nvSpPr>
            <xdr:spPr>
              <a:xfrm>
                <a:off x="4048125" y="1257300"/>
                <a:ext cx="1076325" cy="1905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ru-RU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Нормальный</a:t>
                </a:r>
              </a:p>
            </xdr:txBody>
          </xdr:sp>
          <xdr:sp macro="" textlink="">
            <xdr:nvSpPr>
              <xdr:cNvPr id="5125" name="Option Button 5" hidden="1">
                <a:extLst>
                  <a:ext uri="{63B3BB69-23CF-44E3-9099-C40C66FF867C}">
                    <a14:compatExt spid="_x0000_s5125"/>
                  </a:ext>
                </a:extLst>
              </xdr:cNvPr>
              <xdr:cNvSpPr/>
            </xdr:nvSpPr>
            <xdr:spPr>
              <a:xfrm>
                <a:off x="4048125" y="1466850"/>
                <a:ext cx="1104900" cy="2190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ru-RU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Равномерный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76200</xdr:colOff>
          <xdr:row>17</xdr:row>
          <xdr:rowOff>85725</xdr:rowOff>
        </xdr:from>
        <xdr:to>
          <xdr:col>19</xdr:col>
          <xdr:colOff>419100</xdr:colOff>
          <xdr:row>17</xdr:row>
          <xdr:rowOff>504825</xdr:rowOff>
        </xdr:to>
        <xdr:sp macro="" textlink="">
          <xdr:nvSpPr>
            <xdr:cNvPr id="5929" name="Button 809" hidden="1">
              <a:extLst>
                <a:ext uri="{63B3BB69-23CF-44E3-9099-C40C66FF867C}">
                  <a14:compatExt spid="_x0000_s59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</a:rPr>
                <a:t>Сделать масштаб по оси Y и X одинаковым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9</xdr:row>
          <xdr:rowOff>47625</xdr:rowOff>
        </xdr:from>
        <xdr:to>
          <xdr:col>10</xdr:col>
          <xdr:colOff>742950</xdr:colOff>
          <xdr:row>11</xdr:row>
          <xdr:rowOff>66675</xdr:rowOff>
        </xdr:to>
        <xdr:sp macro="" textlink="">
          <xdr:nvSpPr>
            <xdr:cNvPr id="6031" name="Check Box 911" hidden="1">
              <a:extLst>
                <a:ext uri="{63B3BB69-23CF-44E3-9099-C40C66FF867C}">
                  <a14:compatExt spid="_x0000_s6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Отобразить границы разброса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14</xdr:row>
      <xdr:rowOff>0</xdr:rowOff>
    </xdr:from>
    <xdr:to>
      <xdr:col>22</xdr:col>
      <xdr:colOff>0</xdr:colOff>
      <xdr:row>32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6</xdr:row>
          <xdr:rowOff>19050</xdr:rowOff>
        </xdr:from>
        <xdr:to>
          <xdr:col>6</xdr:col>
          <xdr:colOff>0</xdr:colOff>
          <xdr:row>7</xdr:row>
          <xdr:rowOff>200025</xdr:rowOff>
        </xdr:to>
        <xdr:sp macro="" textlink="">
          <xdr:nvSpPr>
            <xdr:cNvPr id="7170" name="Group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Вариант разброса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6</xdr:row>
          <xdr:rowOff>104775</xdr:rowOff>
        </xdr:from>
        <xdr:to>
          <xdr:col>5</xdr:col>
          <xdr:colOff>781050</xdr:colOff>
          <xdr:row>6</xdr:row>
          <xdr:rowOff>295275</xdr:rowOff>
        </xdr:to>
        <xdr:sp macro="" textlink="">
          <xdr:nvSpPr>
            <xdr:cNvPr id="7171" name="Option Button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Нормальный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6</xdr:row>
          <xdr:rowOff>323850</xdr:rowOff>
        </xdr:from>
        <xdr:to>
          <xdr:col>5</xdr:col>
          <xdr:colOff>809625</xdr:colOff>
          <xdr:row>7</xdr:row>
          <xdr:rowOff>161925</xdr:rowOff>
        </xdr:to>
        <xdr:sp macro="" textlink="">
          <xdr:nvSpPr>
            <xdr:cNvPr id="7172" name="Option Button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Равномерный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8</xdr:row>
          <xdr:rowOff>171450</xdr:rowOff>
        </xdr:from>
        <xdr:to>
          <xdr:col>12</xdr:col>
          <xdr:colOff>171450</xdr:colOff>
          <xdr:row>10</xdr:row>
          <xdr:rowOff>66675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Показать границы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10</xdr:row>
          <xdr:rowOff>66675</xdr:rowOff>
        </xdr:from>
        <xdr:to>
          <xdr:col>12</xdr:col>
          <xdr:colOff>171450</xdr:colOff>
          <xdr:row>11</xdr:row>
          <xdr:rowOff>152400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Показать тренд</a:t>
              </a:r>
            </a:p>
          </xdr:txBody>
        </xdr:sp>
        <xdr:clientData/>
      </xdr:twoCellAnchor>
    </mc:Choice>
    <mc:Fallback/>
  </mc:AlternateContent>
  <xdr:twoCellAnchor>
    <xdr:from>
      <xdr:col>10</xdr:col>
      <xdr:colOff>0</xdr:colOff>
      <xdr:row>34</xdr:row>
      <xdr:rowOff>0</xdr:rowOff>
    </xdr:from>
    <xdr:to>
      <xdr:col>22</xdr:col>
      <xdr:colOff>0</xdr:colOff>
      <xdr:row>54</xdr:row>
      <xdr:rowOff>0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695325</xdr:colOff>
      <xdr:row>6</xdr:row>
      <xdr:rowOff>19050</xdr:rowOff>
    </xdr:from>
    <xdr:to>
      <xdr:col>2</xdr:col>
      <xdr:colOff>95250</xdr:colOff>
      <xdr:row>9</xdr:row>
      <xdr:rowOff>38100</xdr:rowOff>
    </xdr:to>
    <xdr:sp macro="" textlink="">
      <xdr:nvSpPr>
        <xdr:cNvPr id="3" name="Выноска 1 2"/>
        <xdr:cNvSpPr/>
      </xdr:nvSpPr>
      <xdr:spPr>
        <a:xfrm>
          <a:off x="1257300" y="1552575"/>
          <a:ext cx="285750" cy="590550"/>
        </a:xfrm>
        <a:prstGeom prst="borderCallout1">
          <a:avLst>
            <a:gd name="adj1" fmla="val 49258"/>
            <a:gd name="adj2" fmla="val 104488"/>
            <a:gd name="adj3" fmla="val 83687"/>
            <a:gd name="adj4" fmla="val 284641"/>
          </a:avLst>
        </a:prstGeom>
        <a:noFill/>
        <a:ln w="19050"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657225</xdr:colOff>
      <xdr:row>7</xdr:row>
      <xdr:rowOff>0</xdr:rowOff>
    </xdr:from>
    <xdr:to>
      <xdr:col>2</xdr:col>
      <xdr:colOff>57150</xdr:colOff>
      <xdr:row>10</xdr:row>
      <xdr:rowOff>19050</xdr:rowOff>
    </xdr:to>
    <xdr:sp macro="" textlink="">
      <xdr:nvSpPr>
        <xdr:cNvPr id="4" name="Выноска 1 3"/>
        <xdr:cNvSpPr/>
      </xdr:nvSpPr>
      <xdr:spPr>
        <a:xfrm>
          <a:off x="1219200" y="1724025"/>
          <a:ext cx="285750" cy="590550"/>
        </a:xfrm>
        <a:prstGeom prst="borderCallout1">
          <a:avLst>
            <a:gd name="adj1" fmla="val 49258"/>
            <a:gd name="adj2" fmla="val 104488"/>
            <a:gd name="adj3" fmla="val 83687"/>
            <a:gd name="adj4" fmla="val 284641"/>
          </a:avLst>
        </a:prstGeom>
        <a:noFill/>
        <a:ln w="19050">
          <a:solidFill>
            <a:srgbClr val="FF0000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628650</xdr:colOff>
      <xdr:row>7</xdr:row>
      <xdr:rowOff>161925</xdr:rowOff>
    </xdr:from>
    <xdr:to>
      <xdr:col>2</xdr:col>
      <xdr:colOff>28575</xdr:colOff>
      <xdr:row>10</xdr:row>
      <xdr:rowOff>180975</xdr:rowOff>
    </xdr:to>
    <xdr:sp macro="" textlink="">
      <xdr:nvSpPr>
        <xdr:cNvPr id="5" name="Выноска 1 4"/>
        <xdr:cNvSpPr/>
      </xdr:nvSpPr>
      <xdr:spPr>
        <a:xfrm>
          <a:off x="1190625" y="1885950"/>
          <a:ext cx="285750" cy="590550"/>
        </a:xfrm>
        <a:prstGeom prst="borderCallout1">
          <a:avLst>
            <a:gd name="adj1" fmla="val 49258"/>
            <a:gd name="adj2" fmla="val 104488"/>
            <a:gd name="adj3" fmla="val 83687"/>
            <a:gd name="adj4" fmla="val 284641"/>
          </a:avLst>
        </a:prstGeom>
        <a:noFill/>
        <a:ln w="19050">
          <a:solidFill>
            <a:srgbClr val="00B050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590550</xdr:colOff>
      <xdr:row>8</xdr:row>
      <xdr:rowOff>171450</xdr:rowOff>
    </xdr:from>
    <xdr:to>
      <xdr:col>1</xdr:col>
      <xdr:colOff>876300</xdr:colOff>
      <xdr:row>12</xdr:row>
      <xdr:rowOff>0</xdr:rowOff>
    </xdr:to>
    <xdr:sp macro="" textlink="">
      <xdr:nvSpPr>
        <xdr:cNvPr id="6" name="Выноска 1 5"/>
        <xdr:cNvSpPr/>
      </xdr:nvSpPr>
      <xdr:spPr>
        <a:xfrm>
          <a:off x="1152525" y="2085975"/>
          <a:ext cx="285750" cy="590550"/>
        </a:xfrm>
        <a:prstGeom prst="borderCallout1">
          <a:avLst>
            <a:gd name="adj1" fmla="val 49258"/>
            <a:gd name="adj2" fmla="val 104488"/>
            <a:gd name="adj3" fmla="val 83687"/>
            <a:gd name="adj4" fmla="val 284641"/>
          </a:avLst>
        </a:prstGeom>
        <a:noFill/>
        <a:ln w="19050">
          <a:solidFill>
            <a:schemeClr val="accent6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s://excel2.ru/articles/generatsiia-sezonnykh-trendov-v-ms-excel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8.xml"/><Relationship Id="rId2" Type="http://schemas.openxmlformats.org/officeDocument/2006/relationships/hyperlink" Target="https://excel2.ru/articles/generatsiia-sezonnykh-trendov-v-ms-excel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ctrlProp" Target="../ctrlProps/ctrlProp7.xml"/><Relationship Id="rId5" Type="http://schemas.openxmlformats.org/officeDocument/2006/relationships/vmlDrawing" Target="../drawings/vmlDrawing2.vml"/><Relationship Id="rId10" Type="http://schemas.openxmlformats.org/officeDocument/2006/relationships/ctrlProp" Target="../ctrlProps/ctrlProp11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1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excel2.ru/articles/vektornoe-proizvedenie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T119"/>
  <sheetViews>
    <sheetView tabSelected="1" workbookViewId="0">
      <selection activeCell="A2" sqref="A2"/>
    </sheetView>
  </sheetViews>
  <sheetFormatPr defaultRowHeight="15" x14ac:dyDescent="0.25"/>
  <cols>
    <col min="1" max="1" width="17.5703125" customWidth="1"/>
    <col min="2" max="3" width="13.28515625" customWidth="1"/>
    <col min="4" max="4" width="10.7109375" customWidth="1"/>
    <col min="5" max="5" width="10.28515625" customWidth="1"/>
    <col min="6" max="6" width="15.140625" customWidth="1"/>
    <col min="7" max="7" width="16" customWidth="1"/>
    <col min="8" max="8" width="8.28515625" bestFit="1" customWidth="1"/>
    <col min="9" max="9" width="8.5703125" bestFit="1" customWidth="1"/>
    <col min="10" max="10" width="13" customWidth="1"/>
    <col min="11" max="11" width="14.28515625" customWidth="1"/>
    <col min="14" max="14" width="9.5703125" bestFit="1" customWidth="1"/>
  </cols>
  <sheetData>
    <row r="1" spans="1:20" ht="26.25" x14ac:dyDescent="0.25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5.75" x14ac:dyDescent="0.25">
      <c r="A2" s="37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8.75" x14ac:dyDescent="0.25">
      <c r="A3" s="1" t="s">
        <v>19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25">
      <c r="A4" s="8" t="s">
        <v>46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6" spans="1:20" x14ac:dyDescent="0.25">
      <c r="A6" s="10" t="s">
        <v>44</v>
      </c>
    </row>
    <row r="7" spans="1:20" ht="45" x14ac:dyDescent="0.25">
      <c r="A7" s="30" t="s">
        <v>20</v>
      </c>
      <c r="B7" s="30" t="s">
        <v>41</v>
      </c>
      <c r="C7" s="30" t="s">
        <v>39</v>
      </c>
      <c r="D7" s="30" t="s">
        <v>11</v>
      </c>
      <c r="E7" s="31" t="s">
        <v>42</v>
      </c>
      <c r="F7" s="30" t="s">
        <v>43</v>
      </c>
      <c r="G7" s="30" t="s">
        <v>40</v>
      </c>
      <c r="L7">
        <v>1</v>
      </c>
    </row>
    <row r="8" spans="1:20" x14ac:dyDescent="0.25">
      <c r="A8" s="20" t="s">
        <v>33</v>
      </c>
      <c r="B8" s="23">
        <f>A19</f>
        <v>0</v>
      </c>
      <c r="C8" s="33">
        <f>TAN(RADIANS(G8))</f>
        <v>1.19175359259421</v>
      </c>
      <c r="D8" s="32">
        <v>5</v>
      </c>
      <c r="E8" s="18">
        <f>COS(RADIANS(G8))</f>
        <v>0.64278760968653936</v>
      </c>
      <c r="F8" s="25">
        <f>$B$15/E8</f>
        <v>11.587746623408181</v>
      </c>
      <c r="G8" s="21">
        <v>50</v>
      </c>
    </row>
    <row r="9" spans="1:20" x14ac:dyDescent="0.25">
      <c r="A9" s="20" t="s">
        <v>34</v>
      </c>
      <c r="B9" s="22">
        <v>25</v>
      </c>
      <c r="C9" s="33">
        <f t="shared" ref="C9:C11" si="0">TAN(RADIANS(G9))</f>
        <v>-0.57735026918962573</v>
      </c>
      <c r="D9" s="11">
        <f>(C8-C9)*B9+D8</f>
        <v>49.22759654459589</v>
      </c>
      <c r="E9" s="18">
        <f>COS(RADIANS(G9))</f>
        <v>0.86602540378443871</v>
      </c>
      <c r="F9" s="25">
        <f>$B$15/E9</f>
        <v>8.6007407186496341</v>
      </c>
      <c r="G9" s="21">
        <v>-30</v>
      </c>
      <c r="L9" t="b">
        <v>1</v>
      </c>
    </row>
    <row r="10" spans="1:20" x14ac:dyDescent="0.25">
      <c r="A10" s="20" t="s">
        <v>35</v>
      </c>
      <c r="B10" s="22">
        <v>50</v>
      </c>
      <c r="C10" s="33">
        <f t="shared" si="0"/>
        <v>0.57735026918962573</v>
      </c>
      <c r="D10" s="11">
        <f t="shared" ref="D10:D11" si="1">(C9-C10)*B10+D9</f>
        <v>-8.5074303743666846</v>
      </c>
      <c r="E10" s="18">
        <f>COS(RADIANS(G10))</f>
        <v>0.86602540378443871</v>
      </c>
      <c r="F10" s="25">
        <f>$B$15/E10</f>
        <v>8.6007407186496341</v>
      </c>
      <c r="G10" s="21">
        <v>30</v>
      </c>
      <c r="L10" t="b">
        <v>1</v>
      </c>
    </row>
    <row r="11" spans="1:20" x14ac:dyDescent="0.25">
      <c r="A11" s="20" t="s">
        <v>36</v>
      </c>
      <c r="B11" s="22">
        <v>75</v>
      </c>
      <c r="C11" s="33">
        <f t="shared" si="0"/>
        <v>-0.83909963117727993</v>
      </c>
      <c r="D11" s="11">
        <f t="shared" si="1"/>
        <v>97.726312153151241</v>
      </c>
      <c r="E11" s="18">
        <f>COS(RADIANS(G11))</f>
        <v>0.76604444311897801</v>
      </c>
      <c r="F11" s="25">
        <f>$B$15/E11</f>
        <v>9.7232739178775773</v>
      </c>
      <c r="G11" s="21">
        <v>-40</v>
      </c>
    </row>
    <row r="12" spans="1:20" ht="15" customHeight="1" x14ac:dyDescent="0.25"/>
    <row r="13" spans="1:20" ht="30" x14ac:dyDescent="0.25">
      <c r="A13" s="28" t="s">
        <v>37</v>
      </c>
      <c r="B13" s="26">
        <f>C8*B9</f>
        <v>29.79383981485525</v>
      </c>
      <c r="C13" s="16"/>
    </row>
    <row r="14" spans="1:20" ht="45" x14ac:dyDescent="0.25">
      <c r="A14" s="27" t="s">
        <v>45</v>
      </c>
      <c r="B14" s="29">
        <v>0.25</v>
      </c>
    </row>
    <row r="15" spans="1:20" x14ac:dyDescent="0.25">
      <c r="A15" s="27" t="s">
        <v>38</v>
      </c>
      <c r="B15" s="34">
        <f>B13*B14</f>
        <v>7.4484599537138125</v>
      </c>
    </row>
    <row r="16" spans="1:20" x14ac:dyDescent="0.25">
      <c r="P16" s="10" t="s">
        <v>29</v>
      </c>
    </row>
    <row r="17" spans="1:16" x14ac:dyDescent="0.25">
      <c r="A17" s="10" t="s">
        <v>32</v>
      </c>
      <c r="I17" s="10" t="s">
        <v>31</v>
      </c>
      <c r="P17" s="10" t="s">
        <v>30</v>
      </c>
    </row>
    <row r="18" spans="1:16" ht="45" x14ac:dyDescent="0.25">
      <c r="A18" s="19" t="s">
        <v>12</v>
      </c>
      <c r="B18" s="13" t="s">
        <v>13</v>
      </c>
      <c r="C18" s="13" t="s">
        <v>16</v>
      </c>
      <c r="D18" s="17" t="s">
        <v>18</v>
      </c>
      <c r="E18" s="17" t="s">
        <v>17</v>
      </c>
      <c r="F18" s="17" t="s">
        <v>14</v>
      </c>
      <c r="G18" s="17" t="s">
        <v>15</v>
      </c>
      <c r="I18" s="17" t="s">
        <v>13</v>
      </c>
      <c r="J18" s="17" t="s">
        <v>18</v>
      </c>
      <c r="K18" s="17" t="s">
        <v>17</v>
      </c>
    </row>
    <row r="19" spans="1:16" x14ac:dyDescent="0.25">
      <c r="A19" s="7">
        <v>0</v>
      </c>
      <c r="B19" s="18">
        <f t="shared" ref="B19:B50" si="2">IF($L$9,I19,NA())</f>
        <v>5</v>
      </c>
      <c r="C19" s="18">
        <f t="shared" ref="C19:C50" ca="1" si="3">IF($L$7-1,G19,F19)</f>
        <v>4.9166974663744938</v>
      </c>
      <c r="D19">
        <f t="shared" ref="D19:D50" si="4">IF($L$10,J19,NA())</f>
        <v>-6.5877466234081812</v>
      </c>
      <c r="E19">
        <f t="shared" ref="E19:E50" si="5">IF($L$10,K19,NA())</f>
        <v>16.587746623408179</v>
      </c>
      <c r="F19" s="15">
        <f t="shared" ref="F19:F50" ca="1" si="6">_xlfn.NORM.INV(RAND(),I19,VLOOKUP(A19,$B$8:$F$11,5)/3)</f>
        <v>4.9166974663744938</v>
      </c>
      <c r="G19" s="15">
        <f ca="1">RANDBETWEEN(J19*10,K19*10)/10</f>
        <v>13.1</v>
      </c>
      <c r="I19" s="15">
        <f t="shared" ref="I19:I50" si="7">A19*VLOOKUP(A19,$B$8:$D$11,2)+VLOOKUP(A19,$B$8:$D$11,3)</f>
        <v>5</v>
      </c>
      <c r="J19" s="15">
        <f t="shared" ref="J19:J50" si="8">I19-VLOOKUP(A19,$B$8:$F$11,5)</f>
        <v>-6.5877466234081812</v>
      </c>
      <c r="K19" s="15">
        <f t="shared" ref="K19:K50" si="9">I19+VLOOKUP(A19,$B$8:$F$11,5)</f>
        <v>16.587746623408179</v>
      </c>
      <c r="P19" s="10" t="s">
        <v>47</v>
      </c>
    </row>
    <row r="20" spans="1:16" x14ac:dyDescent="0.25">
      <c r="A20" s="7">
        <f>A19+1</f>
        <v>1</v>
      </c>
      <c r="B20" s="18">
        <f t="shared" si="2"/>
        <v>6.1917535925942104</v>
      </c>
      <c r="C20" s="18">
        <f t="shared" ca="1" si="3"/>
        <v>12.608216086833128</v>
      </c>
      <c r="D20">
        <f t="shared" si="4"/>
        <v>-5.3959930308139707</v>
      </c>
      <c r="E20">
        <f t="shared" si="5"/>
        <v>17.77950021600239</v>
      </c>
      <c r="F20" s="15">
        <f t="shared" ca="1" si="6"/>
        <v>12.608216086833128</v>
      </c>
      <c r="G20" s="15">
        <f t="shared" ref="G20:G83" ca="1" si="10">RANDBETWEEN(J20*10,K20*10)/10</f>
        <v>-4.8</v>
      </c>
      <c r="I20" s="15">
        <f t="shared" si="7"/>
        <v>6.1917535925942104</v>
      </c>
      <c r="J20" s="15">
        <f t="shared" si="8"/>
        <v>-5.3959930308139707</v>
      </c>
      <c r="K20" s="15">
        <f t="shared" si="9"/>
        <v>17.77950021600239</v>
      </c>
      <c r="P20" t="str">
        <f>"Генерация сезонных трендов (ломаная линия). "&amp;IF(L7=2,"Равномерный ","Нормальный ")&amp;"разброс"</f>
        <v>Генерация сезонных трендов (ломаная линия). Нормальный разброс</v>
      </c>
    </row>
    <row r="21" spans="1:16" x14ac:dyDescent="0.25">
      <c r="A21" s="7">
        <f t="shared" ref="A21:A84" si="11">A20+1</f>
        <v>2</v>
      </c>
      <c r="B21" s="18">
        <f t="shared" si="2"/>
        <v>7.38350718518842</v>
      </c>
      <c r="C21" s="18">
        <f t="shared" ca="1" si="3"/>
        <v>2.220492042709699</v>
      </c>
      <c r="D21">
        <f t="shared" si="4"/>
        <v>-4.2042394382197612</v>
      </c>
      <c r="E21">
        <f t="shared" si="5"/>
        <v>18.9712538085966</v>
      </c>
      <c r="F21" s="15">
        <f t="shared" ca="1" si="6"/>
        <v>2.220492042709699</v>
      </c>
      <c r="G21" s="15">
        <f t="shared" ca="1" si="10"/>
        <v>13.7</v>
      </c>
      <c r="I21" s="15">
        <f t="shared" si="7"/>
        <v>7.38350718518842</v>
      </c>
      <c r="J21" s="15">
        <f t="shared" si="8"/>
        <v>-4.2042394382197612</v>
      </c>
      <c r="K21" s="15">
        <f t="shared" si="9"/>
        <v>18.9712538085966</v>
      </c>
    </row>
    <row r="22" spans="1:16" x14ac:dyDescent="0.25">
      <c r="A22" s="7">
        <f t="shared" si="11"/>
        <v>3</v>
      </c>
      <c r="B22" s="18">
        <f t="shared" si="2"/>
        <v>8.5752607777826295</v>
      </c>
      <c r="C22" s="18">
        <f t="shared" ca="1" si="3"/>
        <v>6.7720122123780895</v>
      </c>
      <c r="D22">
        <f t="shared" si="4"/>
        <v>-3.0124858456255517</v>
      </c>
      <c r="E22">
        <f t="shared" si="5"/>
        <v>20.163007401190811</v>
      </c>
      <c r="F22" s="15">
        <f t="shared" ca="1" si="6"/>
        <v>6.7720122123780895</v>
      </c>
      <c r="G22" s="15">
        <f t="shared" ca="1" si="10"/>
        <v>19.600000000000001</v>
      </c>
      <c r="I22" s="15">
        <f t="shared" si="7"/>
        <v>8.5752607777826295</v>
      </c>
      <c r="J22" s="15">
        <f t="shared" si="8"/>
        <v>-3.0124858456255517</v>
      </c>
      <c r="K22" s="15">
        <f t="shared" si="9"/>
        <v>20.163007401190811</v>
      </c>
      <c r="P22" s="10" t="s">
        <v>27</v>
      </c>
    </row>
    <row r="23" spans="1:16" x14ac:dyDescent="0.25">
      <c r="A23" s="7">
        <f t="shared" si="11"/>
        <v>4</v>
      </c>
      <c r="B23" s="18">
        <f t="shared" si="2"/>
        <v>9.7670143703768399</v>
      </c>
      <c r="C23" s="18">
        <f t="shared" ca="1" si="3"/>
        <v>8.7616106721773583</v>
      </c>
      <c r="D23">
        <f t="shared" si="4"/>
        <v>-1.8207322530313412</v>
      </c>
      <c r="E23">
        <f t="shared" si="5"/>
        <v>21.354760993785021</v>
      </c>
      <c r="F23" s="15">
        <f t="shared" ca="1" si="6"/>
        <v>8.7616106721773583</v>
      </c>
      <c r="G23" s="15">
        <f t="shared" ca="1" si="10"/>
        <v>8.8000000000000007</v>
      </c>
      <c r="I23" s="15">
        <f t="shared" si="7"/>
        <v>9.7670143703768399</v>
      </c>
      <c r="J23" s="15">
        <f t="shared" si="8"/>
        <v>-1.8207322530313412</v>
      </c>
      <c r="K23" s="15">
        <f t="shared" si="9"/>
        <v>21.354760993785021</v>
      </c>
    </row>
    <row r="24" spans="1:16" x14ac:dyDescent="0.25">
      <c r="A24" s="7">
        <f t="shared" si="11"/>
        <v>5</v>
      </c>
      <c r="B24" s="18">
        <f t="shared" si="2"/>
        <v>10.95876796297105</v>
      </c>
      <c r="C24" s="18">
        <f t="shared" ca="1" si="3"/>
        <v>10.879399747333348</v>
      </c>
      <c r="D24">
        <f t="shared" si="4"/>
        <v>-0.6289786604371308</v>
      </c>
      <c r="E24">
        <f t="shared" si="5"/>
        <v>22.546514586379232</v>
      </c>
      <c r="F24" s="15">
        <f t="shared" ca="1" si="6"/>
        <v>10.879399747333348</v>
      </c>
      <c r="G24" s="15">
        <f t="shared" ca="1" si="10"/>
        <v>13.9</v>
      </c>
      <c r="I24" s="15">
        <f t="shared" si="7"/>
        <v>10.95876796297105</v>
      </c>
      <c r="J24" s="15">
        <f t="shared" si="8"/>
        <v>-0.6289786604371308</v>
      </c>
      <c r="K24" s="15">
        <f t="shared" si="9"/>
        <v>22.546514586379232</v>
      </c>
    </row>
    <row r="25" spans="1:16" x14ac:dyDescent="0.25">
      <c r="A25" s="7">
        <f t="shared" si="11"/>
        <v>6</v>
      </c>
      <c r="B25" s="18">
        <f t="shared" si="2"/>
        <v>12.150521555565259</v>
      </c>
      <c r="C25" s="18">
        <f t="shared" ca="1" si="3"/>
        <v>12.877494786960277</v>
      </c>
      <c r="D25">
        <f t="shared" si="4"/>
        <v>0.56277493215707786</v>
      </c>
      <c r="E25">
        <f t="shared" si="5"/>
        <v>23.738268178973442</v>
      </c>
      <c r="F25" s="15">
        <f t="shared" ca="1" si="6"/>
        <v>12.877494786960277</v>
      </c>
      <c r="G25" s="15">
        <f t="shared" ca="1" si="10"/>
        <v>13.6</v>
      </c>
      <c r="I25" s="15">
        <f t="shared" si="7"/>
        <v>12.150521555565259</v>
      </c>
      <c r="J25" s="15">
        <f t="shared" si="8"/>
        <v>0.56277493215707786</v>
      </c>
      <c r="K25" s="15">
        <f t="shared" si="9"/>
        <v>23.738268178973442</v>
      </c>
    </row>
    <row r="26" spans="1:16" x14ac:dyDescent="0.25">
      <c r="A26" s="7">
        <f t="shared" si="11"/>
        <v>7</v>
      </c>
      <c r="B26" s="18">
        <f t="shared" si="2"/>
        <v>13.342275148159469</v>
      </c>
      <c r="C26" s="18">
        <f t="shared" ca="1" si="3"/>
        <v>8.1397891588675968</v>
      </c>
      <c r="D26">
        <f t="shared" si="4"/>
        <v>1.7545285247512883</v>
      </c>
      <c r="E26">
        <f t="shared" si="5"/>
        <v>24.930021771567652</v>
      </c>
      <c r="F26" s="15">
        <f t="shared" ca="1" si="6"/>
        <v>8.1397891588675968</v>
      </c>
      <c r="G26" s="15">
        <f t="shared" ca="1" si="10"/>
        <v>3.5</v>
      </c>
      <c r="I26" s="15">
        <f t="shared" si="7"/>
        <v>13.342275148159469</v>
      </c>
      <c r="J26" s="15">
        <f t="shared" si="8"/>
        <v>1.7545285247512883</v>
      </c>
      <c r="K26" s="15">
        <f t="shared" si="9"/>
        <v>24.930021771567652</v>
      </c>
    </row>
    <row r="27" spans="1:16" x14ac:dyDescent="0.25">
      <c r="A27" s="7">
        <f t="shared" si="11"/>
        <v>8</v>
      </c>
      <c r="B27" s="18">
        <f t="shared" si="2"/>
        <v>14.53402874075368</v>
      </c>
      <c r="C27" s="18">
        <f t="shared" ca="1" si="3"/>
        <v>14.843161261078427</v>
      </c>
      <c r="D27">
        <f t="shared" si="4"/>
        <v>2.9462821173454987</v>
      </c>
      <c r="E27">
        <f t="shared" si="5"/>
        <v>26.121775364161863</v>
      </c>
      <c r="F27" s="15">
        <f t="shared" ca="1" si="6"/>
        <v>14.843161261078427</v>
      </c>
      <c r="G27" s="15">
        <f t="shared" ca="1" si="10"/>
        <v>21</v>
      </c>
      <c r="I27" s="15">
        <f t="shared" si="7"/>
        <v>14.53402874075368</v>
      </c>
      <c r="J27" s="15">
        <f t="shared" si="8"/>
        <v>2.9462821173454987</v>
      </c>
      <c r="K27" s="15">
        <f t="shared" si="9"/>
        <v>26.121775364161863</v>
      </c>
    </row>
    <row r="28" spans="1:16" x14ac:dyDescent="0.25">
      <c r="A28" s="7">
        <f t="shared" si="11"/>
        <v>9</v>
      </c>
      <c r="B28" s="18">
        <f t="shared" si="2"/>
        <v>15.72578233334789</v>
      </c>
      <c r="C28" s="18">
        <f t="shared" ca="1" si="3"/>
        <v>14.033964448696961</v>
      </c>
      <c r="D28">
        <f t="shared" si="4"/>
        <v>4.1380357099397092</v>
      </c>
      <c r="E28">
        <f t="shared" si="5"/>
        <v>27.313528956756073</v>
      </c>
      <c r="F28" s="15">
        <f t="shared" ca="1" si="6"/>
        <v>14.033964448696961</v>
      </c>
      <c r="G28" s="15">
        <f t="shared" ca="1" si="10"/>
        <v>12.3</v>
      </c>
      <c r="I28" s="15">
        <f t="shared" si="7"/>
        <v>15.72578233334789</v>
      </c>
      <c r="J28" s="15">
        <f t="shared" si="8"/>
        <v>4.1380357099397092</v>
      </c>
      <c r="K28" s="15">
        <f t="shared" si="9"/>
        <v>27.313528956756073</v>
      </c>
    </row>
    <row r="29" spans="1:16" x14ac:dyDescent="0.25">
      <c r="A29" s="7">
        <f t="shared" si="11"/>
        <v>10</v>
      </c>
      <c r="B29" s="18">
        <f t="shared" si="2"/>
        <v>16.917535925942101</v>
      </c>
      <c r="C29" s="18">
        <f t="shared" ca="1" si="3"/>
        <v>15.063033074975259</v>
      </c>
      <c r="D29">
        <f t="shared" si="4"/>
        <v>5.3297893025339196</v>
      </c>
      <c r="E29">
        <f t="shared" si="5"/>
        <v>28.505282549350284</v>
      </c>
      <c r="F29" s="15">
        <f t="shared" ca="1" si="6"/>
        <v>15.063033074975259</v>
      </c>
      <c r="G29" s="15">
        <f t="shared" ca="1" si="10"/>
        <v>13.9</v>
      </c>
      <c r="I29" s="15">
        <f t="shared" si="7"/>
        <v>16.917535925942101</v>
      </c>
      <c r="J29" s="15">
        <f t="shared" si="8"/>
        <v>5.3297893025339196</v>
      </c>
      <c r="K29" s="15">
        <f t="shared" si="9"/>
        <v>28.505282549350284</v>
      </c>
    </row>
    <row r="30" spans="1:16" x14ac:dyDescent="0.25">
      <c r="A30" s="7">
        <f t="shared" si="11"/>
        <v>11</v>
      </c>
      <c r="B30" s="18">
        <f t="shared" si="2"/>
        <v>18.109289518536308</v>
      </c>
      <c r="C30" s="18">
        <f t="shared" ca="1" si="3"/>
        <v>14.229729054236977</v>
      </c>
      <c r="D30">
        <f t="shared" si="4"/>
        <v>6.5215428951281265</v>
      </c>
      <c r="E30">
        <f t="shared" si="5"/>
        <v>29.697036141944487</v>
      </c>
      <c r="F30" s="15">
        <f t="shared" ca="1" si="6"/>
        <v>14.229729054236977</v>
      </c>
      <c r="G30" s="15">
        <f t="shared" ca="1" si="10"/>
        <v>23.1</v>
      </c>
      <c r="I30" s="15">
        <f t="shared" si="7"/>
        <v>18.109289518536308</v>
      </c>
      <c r="J30" s="15">
        <f t="shared" si="8"/>
        <v>6.5215428951281265</v>
      </c>
      <c r="K30" s="15">
        <f t="shared" si="9"/>
        <v>29.697036141944487</v>
      </c>
    </row>
    <row r="31" spans="1:16" x14ac:dyDescent="0.25">
      <c r="A31" s="7">
        <f t="shared" si="11"/>
        <v>12</v>
      </c>
      <c r="B31" s="18">
        <f t="shared" si="2"/>
        <v>19.301043111130518</v>
      </c>
      <c r="C31" s="18">
        <f t="shared" ca="1" si="3"/>
        <v>21.922435683199211</v>
      </c>
      <c r="D31">
        <f t="shared" si="4"/>
        <v>7.7132964877223369</v>
      </c>
      <c r="E31">
        <f t="shared" si="5"/>
        <v>30.888789734538697</v>
      </c>
      <c r="F31" s="15">
        <f t="shared" ca="1" si="6"/>
        <v>21.922435683199211</v>
      </c>
      <c r="G31" s="15">
        <f t="shared" ca="1" si="10"/>
        <v>12</v>
      </c>
      <c r="I31" s="15">
        <f t="shared" si="7"/>
        <v>19.301043111130518</v>
      </c>
      <c r="J31" s="15">
        <f t="shared" si="8"/>
        <v>7.7132964877223369</v>
      </c>
      <c r="K31" s="15">
        <f t="shared" si="9"/>
        <v>30.888789734538697</v>
      </c>
    </row>
    <row r="32" spans="1:16" x14ac:dyDescent="0.25">
      <c r="A32" s="7">
        <f t="shared" si="11"/>
        <v>13</v>
      </c>
      <c r="B32" s="18">
        <f t="shared" si="2"/>
        <v>20.492796703724729</v>
      </c>
      <c r="C32" s="18">
        <f t="shared" ca="1" si="3"/>
        <v>20.827914711627091</v>
      </c>
      <c r="D32">
        <f t="shared" si="4"/>
        <v>8.9050500803165473</v>
      </c>
      <c r="E32">
        <f t="shared" si="5"/>
        <v>32.080543327132908</v>
      </c>
      <c r="F32" s="15">
        <f t="shared" ca="1" si="6"/>
        <v>20.827914711627091</v>
      </c>
      <c r="G32" s="15">
        <f t="shared" ca="1" si="10"/>
        <v>27.3</v>
      </c>
      <c r="I32" s="15">
        <f t="shared" si="7"/>
        <v>20.492796703724729</v>
      </c>
      <c r="J32" s="15">
        <f t="shared" si="8"/>
        <v>8.9050500803165473</v>
      </c>
      <c r="K32" s="15">
        <f t="shared" si="9"/>
        <v>32.080543327132908</v>
      </c>
    </row>
    <row r="33" spans="1:11" x14ac:dyDescent="0.25">
      <c r="A33" s="7">
        <f t="shared" si="11"/>
        <v>14</v>
      </c>
      <c r="B33" s="18">
        <f t="shared" si="2"/>
        <v>21.684550296318939</v>
      </c>
      <c r="C33" s="18">
        <f t="shared" ca="1" si="3"/>
        <v>25.809708408163182</v>
      </c>
      <c r="D33">
        <f t="shared" si="4"/>
        <v>10.096803672910758</v>
      </c>
      <c r="E33">
        <f t="shared" si="5"/>
        <v>33.272296919727118</v>
      </c>
      <c r="F33" s="15">
        <f t="shared" ca="1" si="6"/>
        <v>25.809708408163182</v>
      </c>
      <c r="G33" s="15">
        <f t="shared" ca="1" si="10"/>
        <v>21.9</v>
      </c>
      <c r="I33" s="15">
        <f t="shared" si="7"/>
        <v>21.684550296318939</v>
      </c>
      <c r="J33" s="15">
        <f t="shared" si="8"/>
        <v>10.096803672910758</v>
      </c>
      <c r="K33" s="15">
        <f t="shared" si="9"/>
        <v>33.272296919727118</v>
      </c>
    </row>
    <row r="34" spans="1:11" x14ac:dyDescent="0.25">
      <c r="A34" s="7">
        <f t="shared" si="11"/>
        <v>15</v>
      </c>
      <c r="B34" s="18">
        <f t="shared" si="2"/>
        <v>22.876303888913149</v>
      </c>
      <c r="C34" s="18">
        <f t="shared" ca="1" si="3"/>
        <v>22.835072304862354</v>
      </c>
      <c r="D34">
        <f t="shared" si="4"/>
        <v>11.288557265504968</v>
      </c>
      <c r="E34">
        <f t="shared" si="5"/>
        <v>34.464050512321329</v>
      </c>
      <c r="F34" s="15">
        <f t="shared" ca="1" si="6"/>
        <v>22.835072304862354</v>
      </c>
      <c r="G34" s="15">
        <f t="shared" ca="1" si="10"/>
        <v>32.6</v>
      </c>
      <c r="I34" s="15">
        <f t="shared" si="7"/>
        <v>22.876303888913149</v>
      </c>
      <c r="J34" s="15">
        <f t="shared" si="8"/>
        <v>11.288557265504968</v>
      </c>
      <c r="K34" s="15">
        <f t="shared" si="9"/>
        <v>34.464050512321329</v>
      </c>
    </row>
    <row r="35" spans="1:11" x14ac:dyDescent="0.25">
      <c r="A35" s="7">
        <f t="shared" si="11"/>
        <v>16</v>
      </c>
      <c r="B35" s="18">
        <f t="shared" si="2"/>
        <v>24.06805748150736</v>
      </c>
      <c r="C35" s="18">
        <f t="shared" ca="1" si="3"/>
        <v>18.269738006215448</v>
      </c>
      <c r="D35">
        <f t="shared" si="4"/>
        <v>12.480310858099179</v>
      </c>
      <c r="E35">
        <f t="shared" si="5"/>
        <v>35.655804104915539</v>
      </c>
      <c r="F35" s="15">
        <f t="shared" ca="1" si="6"/>
        <v>18.269738006215448</v>
      </c>
      <c r="G35" s="15">
        <f t="shared" ca="1" si="10"/>
        <v>32.4</v>
      </c>
      <c r="I35" s="15">
        <f t="shared" si="7"/>
        <v>24.06805748150736</v>
      </c>
      <c r="J35" s="15">
        <f t="shared" si="8"/>
        <v>12.480310858099179</v>
      </c>
      <c r="K35" s="15">
        <f t="shared" si="9"/>
        <v>35.655804104915539</v>
      </c>
    </row>
    <row r="36" spans="1:11" x14ac:dyDescent="0.25">
      <c r="A36" s="7">
        <f t="shared" si="11"/>
        <v>17</v>
      </c>
      <c r="B36" s="18">
        <f t="shared" si="2"/>
        <v>25.25981107410157</v>
      </c>
      <c r="C36" s="18">
        <f t="shared" ca="1" si="3"/>
        <v>24.077371749596445</v>
      </c>
      <c r="D36">
        <f t="shared" si="4"/>
        <v>13.672064450693389</v>
      </c>
      <c r="E36">
        <f t="shared" si="5"/>
        <v>36.84755769750975</v>
      </c>
      <c r="F36" s="15">
        <f t="shared" ca="1" si="6"/>
        <v>24.077371749596445</v>
      </c>
      <c r="G36" s="15">
        <f t="shared" ca="1" si="10"/>
        <v>26.3</v>
      </c>
      <c r="I36" s="15">
        <f t="shared" si="7"/>
        <v>25.25981107410157</v>
      </c>
      <c r="J36" s="15">
        <f t="shared" si="8"/>
        <v>13.672064450693389</v>
      </c>
      <c r="K36" s="15">
        <f t="shared" si="9"/>
        <v>36.84755769750975</v>
      </c>
    </row>
    <row r="37" spans="1:11" x14ac:dyDescent="0.25">
      <c r="A37" s="7">
        <f t="shared" si="11"/>
        <v>18</v>
      </c>
      <c r="B37" s="18">
        <f t="shared" si="2"/>
        <v>26.451564666695781</v>
      </c>
      <c r="C37" s="18">
        <f t="shared" ca="1" si="3"/>
        <v>23.580096233083143</v>
      </c>
      <c r="D37">
        <f t="shared" si="4"/>
        <v>14.863818043287599</v>
      </c>
      <c r="E37">
        <f t="shared" si="5"/>
        <v>38.03931129010396</v>
      </c>
      <c r="F37" s="15">
        <f t="shared" ca="1" si="6"/>
        <v>23.580096233083143</v>
      </c>
      <c r="G37" s="15">
        <f t="shared" ca="1" si="10"/>
        <v>36.700000000000003</v>
      </c>
      <c r="I37" s="15">
        <f t="shared" si="7"/>
        <v>26.451564666695781</v>
      </c>
      <c r="J37" s="15">
        <f t="shared" si="8"/>
        <v>14.863818043287599</v>
      </c>
      <c r="K37" s="15">
        <f t="shared" si="9"/>
        <v>38.03931129010396</v>
      </c>
    </row>
    <row r="38" spans="1:11" x14ac:dyDescent="0.25">
      <c r="A38" s="7">
        <f t="shared" si="11"/>
        <v>19</v>
      </c>
      <c r="B38" s="18">
        <f t="shared" si="2"/>
        <v>27.643318259289991</v>
      </c>
      <c r="C38" s="18">
        <f t="shared" ca="1" si="3"/>
        <v>29.145826235416948</v>
      </c>
      <c r="D38">
        <f t="shared" si="4"/>
        <v>16.055571635881812</v>
      </c>
      <c r="E38">
        <f t="shared" si="5"/>
        <v>39.23106488269817</v>
      </c>
      <c r="F38" s="15">
        <f t="shared" ca="1" si="6"/>
        <v>29.145826235416948</v>
      </c>
      <c r="G38" s="15">
        <f t="shared" ca="1" si="10"/>
        <v>19.3</v>
      </c>
      <c r="I38" s="15">
        <f t="shared" si="7"/>
        <v>27.643318259289991</v>
      </c>
      <c r="J38" s="15">
        <f t="shared" si="8"/>
        <v>16.055571635881812</v>
      </c>
      <c r="K38" s="15">
        <f t="shared" si="9"/>
        <v>39.23106488269817</v>
      </c>
    </row>
    <row r="39" spans="1:11" x14ac:dyDescent="0.25">
      <c r="A39" s="7">
        <f t="shared" si="11"/>
        <v>20</v>
      </c>
      <c r="B39" s="18">
        <f t="shared" si="2"/>
        <v>28.835071851884202</v>
      </c>
      <c r="C39" s="18">
        <f t="shared" ca="1" si="3"/>
        <v>28.734080676582401</v>
      </c>
      <c r="D39">
        <f t="shared" si="4"/>
        <v>17.247325228476022</v>
      </c>
      <c r="E39">
        <f t="shared" si="5"/>
        <v>40.422818475292381</v>
      </c>
      <c r="F39" s="15">
        <f t="shared" ca="1" si="6"/>
        <v>28.734080676582401</v>
      </c>
      <c r="G39" s="15">
        <f t="shared" ca="1" si="10"/>
        <v>27</v>
      </c>
      <c r="I39" s="15">
        <f t="shared" si="7"/>
        <v>28.835071851884202</v>
      </c>
      <c r="J39" s="15">
        <f t="shared" si="8"/>
        <v>17.247325228476022</v>
      </c>
      <c r="K39" s="15">
        <f t="shared" si="9"/>
        <v>40.422818475292381</v>
      </c>
    </row>
    <row r="40" spans="1:11" x14ac:dyDescent="0.25">
      <c r="A40" s="7">
        <f t="shared" si="11"/>
        <v>21</v>
      </c>
      <c r="B40" s="18">
        <f t="shared" si="2"/>
        <v>30.026825444478408</v>
      </c>
      <c r="C40" s="18">
        <f t="shared" ca="1" si="3"/>
        <v>36.580843614872009</v>
      </c>
      <c r="D40">
        <f t="shared" si="4"/>
        <v>18.439078821070225</v>
      </c>
      <c r="E40">
        <f t="shared" si="5"/>
        <v>41.614572067886591</v>
      </c>
      <c r="F40" s="15">
        <f t="shared" ca="1" si="6"/>
        <v>36.580843614872009</v>
      </c>
      <c r="G40" s="15">
        <f t="shared" ca="1" si="10"/>
        <v>23.1</v>
      </c>
      <c r="I40" s="15">
        <f t="shared" si="7"/>
        <v>30.026825444478408</v>
      </c>
      <c r="J40" s="15">
        <f t="shared" si="8"/>
        <v>18.439078821070225</v>
      </c>
      <c r="K40" s="15">
        <f t="shared" si="9"/>
        <v>41.614572067886591</v>
      </c>
    </row>
    <row r="41" spans="1:11" x14ac:dyDescent="0.25">
      <c r="A41" s="7">
        <f t="shared" si="11"/>
        <v>22</v>
      </c>
      <c r="B41" s="18">
        <f t="shared" si="2"/>
        <v>31.218579037072619</v>
      </c>
      <c r="C41" s="18">
        <f t="shared" ca="1" si="3"/>
        <v>37.511231471010127</v>
      </c>
      <c r="D41">
        <f t="shared" si="4"/>
        <v>19.630832413664436</v>
      </c>
      <c r="E41">
        <f t="shared" si="5"/>
        <v>42.806325660480802</v>
      </c>
      <c r="F41" s="15">
        <f t="shared" ca="1" si="6"/>
        <v>37.511231471010127</v>
      </c>
      <c r="G41" s="15">
        <f t="shared" ca="1" si="10"/>
        <v>27.7</v>
      </c>
      <c r="I41" s="15">
        <f t="shared" si="7"/>
        <v>31.218579037072619</v>
      </c>
      <c r="J41" s="15">
        <f t="shared" si="8"/>
        <v>19.630832413664436</v>
      </c>
      <c r="K41" s="15">
        <f t="shared" si="9"/>
        <v>42.806325660480802</v>
      </c>
    </row>
    <row r="42" spans="1:11" x14ac:dyDescent="0.25">
      <c r="A42" s="7">
        <f t="shared" si="11"/>
        <v>23</v>
      </c>
      <c r="B42" s="18">
        <f t="shared" si="2"/>
        <v>32.410332629666826</v>
      </c>
      <c r="C42" s="18">
        <f t="shared" ca="1" si="3"/>
        <v>30.416328708769434</v>
      </c>
      <c r="D42">
        <f t="shared" si="4"/>
        <v>20.822586006258646</v>
      </c>
      <c r="E42">
        <f t="shared" si="5"/>
        <v>43.998079253075005</v>
      </c>
      <c r="F42" s="15">
        <f t="shared" ca="1" si="6"/>
        <v>30.416328708769434</v>
      </c>
      <c r="G42" s="15">
        <f t="shared" ca="1" si="10"/>
        <v>30.3</v>
      </c>
      <c r="I42" s="15">
        <f t="shared" si="7"/>
        <v>32.410332629666826</v>
      </c>
      <c r="J42" s="15">
        <f t="shared" si="8"/>
        <v>20.822586006258646</v>
      </c>
      <c r="K42" s="15">
        <f t="shared" si="9"/>
        <v>43.998079253075005</v>
      </c>
    </row>
    <row r="43" spans="1:11" x14ac:dyDescent="0.25">
      <c r="A43" s="7">
        <f t="shared" si="11"/>
        <v>24</v>
      </c>
      <c r="B43" s="18">
        <f t="shared" si="2"/>
        <v>33.602086222261036</v>
      </c>
      <c r="C43" s="18">
        <f t="shared" ca="1" si="3"/>
        <v>35.875844604761816</v>
      </c>
      <c r="D43">
        <f t="shared" si="4"/>
        <v>22.014339598852857</v>
      </c>
      <c r="E43">
        <f t="shared" si="5"/>
        <v>45.189832845669216</v>
      </c>
      <c r="F43" s="15">
        <f t="shared" ca="1" si="6"/>
        <v>35.875844604761816</v>
      </c>
      <c r="G43" s="15">
        <f t="shared" ca="1" si="10"/>
        <v>23.8</v>
      </c>
      <c r="I43" s="15">
        <f t="shared" si="7"/>
        <v>33.602086222261036</v>
      </c>
      <c r="J43" s="15">
        <f t="shared" si="8"/>
        <v>22.014339598852857</v>
      </c>
      <c r="K43" s="15">
        <f t="shared" si="9"/>
        <v>45.189832845669216</v>
      </c>
    </row>
    <row r="44" spans="1:11" x14ac:dyDescent="0.25">
      <c r="A44" s="7">
        <f t="shared" si="11"/>
        <v>25</v>
      </c>
      <c r="B44" s="18">
        <f t="shared" si="2"/>
        <v>34.793839814855247</v>
      </c>
      <c r="C44" s="18">
        <f t="shared" ca="1" si="3"/>
        <v>29.454991756158655</v>
      </c>
      <c r="D44">
        <f t="shared" si="4"/>
        <v>26.193099096205614</v>
      </c>
      <c r="E44">
        <f t="shared" si="5"/>
        <v>43.394580533504879</v>
      </c>
      <c r="F44" s="15">
        <f t="shared" ca="1" si="6"/>
        <v>29.454991756158655</v>
      </c>
      <c r="G44" s="15">
        <f t="shared" ca="1" si="10"/>
        <v>28.2</v>
      </c>
      <c r="I44" s="15">
        <f t="shared" si="7"/>
        <v>34.793839814855247</v>
      </c>
      <c r="J44" s="15">
        <f t="shared" si="8"/>
        <v>26.193099096205614</v>
      </c>
      <c r="K44" s="15">
        <f t="shared" si="9"/>
        <v>43.394580533504879</v>
      </c>
    </row>
    <row r="45" spans="1:11" x14ac:dyDescent="0.25">
      <c r="A45" s="7">
        <f t="shared" si="11"/>
        <v>26</v>
      </c>
      <c r="B45" s="18">
        <f t="shared" si="2"/>
        <v>34.216489545665624</v>
      </c>
      <c r="C45" s="18">
        <f t="shared" ca="1" si="3"/>
        <v>30.283739681222698</v>
      </c>
      <c r="D45">
        <f t="shared" si="4"/>
        <v>25.615748827015992</v>
      </c>
      <c r="E45">
        <f t="shared" si="5"/>
        <v>42.817230264315256</v>
      </c>
      <c r="F45" s="15">
        <f t="shared" ca="1" si="6"/>
        <v>30.283739681222698</v>
      </c>
      <c r="G45" s="15">
        <f t="shared" ca="1" si="10"/>
        <v>26.2</v>
      </c>
      <c r="I45" s="15">
        <f t="shared" si="7"/>
        <v>34.216489545665624</v>
      </c>
      <c r="J45" s="15">
        <f t="shared" si="8"/>
        <v>25.615748827015992</v>
      </c>
      <c r="K45" s="15">
        <f t="shared" si="9"/>
        <v>42.817230264315256</v>
      </c>
    </row>
    <row r="46" spans="1:11" x14ac:dyDescent="0.25">
      <c r="A46" s="7">
        <f t="shared" si="11"/>
        <v>27</v>
      </c>
      <c r="B46" s="18">
        <f t="shared" si="2"/>
        <v>33.639139276475994</v>
      </c>
      <c r="C46" s="18">
        <f t="shared" ca="1" si="3"/>
        <v>34.584797038185272</v>
      </c>
      <c r="D46">
        <f t="shared" si="4"/>
        <v>25.038398557826362</v>
      </c>
      <c r="E46">
        <f t="shared" si="5"/>
        <v>42.239879995125627</v>
      </c>
      <c r="F46" s="15">
        <f t="shared" ca="1" si="6"/>
        <v>34.584797038185272</v>
      </c>
      <c r="G46" s="15">
        <f t="shared" ca="1" si="10"/>
        <v>35.1</v>
      </c>
      <c r="I46" s="15">
        <f t="shared" si="7"/>
        <v>33.639139276475994</v>
      </c>
      <c r="J46" s="15">
        <f t="shared" si="8"/>
        <v>25.038398557826362</v>
      </c>
      <c r="K46" s="15">
        <f t="shared" si="9"/>
        <v>42.239879995125627</v>
      </c>
    </row>
    <row r="47" spans="1:11" x14ac:dyDescent="0.25">
      <c r="A47" s="7">
        <f t="shared" si="11"/>
        <v>28</v>
      </c>
      <c r="B47" s="18">
        <f t="shared" si="2"/>
        <v>33.061789007286372</v>
      </c>
      <c r="C47" s="18">
        <f t="shared" ca="1" si="3"/>
        <v>36.974579130146303</v>
      </c>
      <c r="D47">
        <f t="shared" si="4"/>
        <v>24.461048288636739</v>
      </c>
      <c r="E47">
        <f t="shared" si="5"/>
        <v>41.662529725936004</v>
      </c>
      <c r="F47" s="15">
        <f t="shared" ca="1" si="6"/>
        <v>36.974579130146303</v>
      </c>
      <c r="G47" s="15">
        <f t="shared" ca="1" si="10"/>
        <v>29.8</v>
      </c>
      <c r="I47" s="15">
        <f t="shared" si="7"/>
        <v>33.061789007286372</v>
      </c>
      <c r="J47" s="15">
        <f t="shared" si="8"/>
        <v>24.461048288636739</v>
      </c>
      <c r="K47" s="15">
        <f t="shared" si="9"/>
        <v>41.662529725936004</v>
      </c>
    </row>
    <row r="48" spans="1:11" x14ac:dyDescent="0.25">
      <c r="A48" s="7">
        <f t="shared" si="11"/>
        <v>29</v>
      </c>
      <c r="B48" s="18">
        <f t="shared" si="2"/>
        <v>32.484438738096742</v>
      </c>
      <c r="C48" s="18">
        <f t="shared" ca="1" si="3"/>
        <v>33.180057454865747</v>
      </c>
      <c r="D48">
        <f t="shared" si="4"/>
        <v>23.88369801944711</v>
      </c>
      <c r="E48">
        <f t="shared" si="5"/>
        <v>41.085179456746374</v>
      </c>
      <c r="F48" s="15">
        <f t="shared" ca="1" si="6"/>
        <v>33.180057454865747</v>
      </c>
      <c r="G48" s="15">
        <f t="shared" ca="1" si="10"/>
        <v>26.8</v>
      </c>
      <c r="I48" s="15">
        <f t="shared" si="7"/>
        <v>32.484438738096742</v>
      </c>
      <c r="J48" s="15">
        <f t="shared" si="8"/>
        <v>23.88369801944711</v>
      </c>
      <c r="K48" s="15">
        <f t="shared" si="9"/>
        <v>41.085179456746374</v>
      </c>
    </row>
    <row r="49" spans="1:11" x14ac:dyDescent="0.25">
      <c r="A49" s="7">
        <f t="shared" si="11"/>
        <v>30</v>
      </c>
      <c r="B49" s="18">
        <f t="shared" si="2"/>
        <v>31.907088468907119</v>
      </c>
      <c r="C49" s="18">
        <f t="shared" ca="1" si="3"/>
        <v>30.050672801232899</v>
      </c>
      <c r="D49">
        <f t="shared" si="4"/>
        <v>23.306347750257487</v>
      </c>
      <c r="E49">
        <f t="shared" si="5"/>
        <v>40.507829187556752</v>
      </c>
      <c r="F49" s="15">
        <f t="shared" ca="1" si="6"/>
        <v>30.050672801232899</v>
      </c>
      <c r="G49" s="15">
        <f t="shared" ca="1" si="10"/>
        <v>35.6</v>
      </c>
      <c r="I49" s="15">
        <f t="shared" si="7"/>
        <v>31.907088468907119</v>
      </c>
      <c r="J49" s="15">
        <f t="shared" si="8"/>
        <v>23.306347750257487</v>
      </c>
      <c r="K49" s="15">
        <f t="shared" si="9"/>
        <v>40.507829187556752</v>
      </c>
    </row>
    <row r="50" spans="1:11" x14ac:dyDescent="0.25">
      <c r="A50" s="7">
        <f t="shared" si="11"/>
        <v>31</v>
      </c>
      <c r="B50" s="18">
        <f t="shared" si="2"/>
        <v>31.329738199717493</v>
      </c>
      <c r="C50" s="18">
        <f t="shared" ca="1" si="3"/>
        <v>27.863128032715998</v>
      </c>
      <c r="D50">
        <f t="shared" si="4"/>
        <v>22.728997481067857</v>
      </c>
      <c r="E50">
        <f t="shared" si="5"/>
        <v>39.930478918367129</v>
      </c>
      <c r="F50" s="15">
        <f t="shared" ca="1" si="6"/>
        <v>27.863128032715998</v>
      </c>
      <c r="G50" s="15">
        <f t="shared" ca="1" si="10"/>
        <v>24.5</v>
      </c>
      <c r="I50" s="15">
        <f t="shared" si="7"/>
        <v>31.329738199717493</v>
      </c>
      <c r="J50" s="15">
        <f t="shared" si="8"/>
        <v>22.728997481067857</v>
      </c>
      <c r="K50" s="15">
        <f t="shared" si="9"/>
        <v>39.930478918367129</v>
      </c>
    </row>
    <row r="51" spans="1:11" x14ac:dyDescent="0.25">
      <c r="A51" s="7">
        <f t="shared" si="11"/>
        <v>32</v>
      </c>
      <c r="B51" s="18">
        <f t="shared" ref="B51:B82" si="12">IF($L$9,I51,NA())</f>
        <v>30.752387930527867</v>
      </c>
      <c r="C51" s="18">
        <f t="shared" ref="C51:C82" ca="1" si="13">IF($L$7-1,G51,F51)</f>
        <v>26.772795034819154</v>
      </c>
      <c r="D51">
        <f t="shared" ref="D51:D82" si="14">IF($L$10,J51,NA())</f>
        <v>22.151647211878235</v>
      </c>
      <c r="E51">
        <f t="shared" ref="E51:E82" si="15">IF($L$10,K51,NA())</f>
        <v>39.353128649177499</v>
      </c>
      <c r="F51" s="15">
        <f t="shared" ref="F51:F82" ca="1" si="16">_xlfn.NORM.INV(RAND(),I51,VLOOKUP(A51,$B$8:$F$11,5)/3)</f>
        <v>26.772795034819154</v>
      </c>
      <c r="G51" s="15">
        <f t="shared" ca="1" si="10"/>
        <v>34.200000000000003</v>
      </c>
      <c r="I51" s="15">
        <f t="shared" ref="I51:I82" si="17">A51*VLOOKUP(A51,$B$8:$D$11,2)+VLOOKUP(A51,$B$8:$D$11,3)</f>
        <v>30.752387930527867</v>
      </c>
      <c r="J51" s="15">
        <f t="shared" ref="J51:J82" si="18">I51-VLOOKUP(A51,$B$8:$F$11,5)</f>
        <v>22.151647211878235</v>
      </c>
      <c r="K51" s="15">
        <f t="shared" ref="K51:K82" si="19">I51+VLOOKUP(A51,$B$8:$F$11,5)</f>
        <v>39.353128649177499</v>
      </c>
    </row>
    <row r="52" spans="1:11" x14ac:dyDescent="0.25">
      <c r="A52" s="7">
        <f t="shared" si="11"/>
        <v>33</v>
      </c>
      <c r="B52" s="18">
        <f t="shared" si="12"/>
        <v>30.175037661338241</v>
      </c>
      <c r="C52" s="18">
        <f t="shared" ca="1" si="13"/>
        <v>31.496831522072704</v>
      </c>
      <c r="D52">
        <f t="shared" si="14"/>
        <v>21.574296942688605</v>
      </c>
      <c r="E52">
        <f t="shared" si="15"/>
        <v>38.775778379987877</v>
      </c>
      <c r="F52" s="15">
        <f t="shared" ca="1" si="16"/>
        <v>31.496831522072704</v>
      </c>
      <c r="G52" s="15">
        <f t="shared" ca="1" si="10"/>
        <v>33.5</v>
      </c>
      <c r="I52" s="15">
        <f t="shared" si="17"/>
        <v>30.175037661338241</v>
      </c>
      <c r="J52" s="15">
        <f t="shared" si="18"/>
        <v>21.574296942688605</v>
      </c>
      <c r="K52" s="15">
        <f t="shared" si="19"/>
        <v>38.775778379987877</v>
      </c>
    </row>
    <row r="53" spans="1:11" x14ac:dyDescent="0.25">
      <c r="A53" s="7">
        <f t="shared" si="11"/>
        <v>34</v>
      </c>
      <c r="B53" s="18">
        <f t="shared" si="12"/>
        <v>29.597687392148615</v>
      </c>
      <c r="C53" s="18">
        <f t="shared" ca="1" si="13"/>
        <v>25.955648951367408</v>
      </c>
      <c r="D53">
        <f t="shared" si="14"/>
        <v>20.996946673498982</v>
      </c>
      <c r="E53">
        <f t="shared" si="15"/>
        <v>38.198428110798247</v>
      </c>
      <c r="F53" s="15">
        <f t="shared" ca="1" si="16"/>
        <v>25.955648951367408</v>
      </c>
      <c r="G53" s="15">
        <f t="shared" ca="1" si="10"/>
        <v>27.2</v>
      </c>
      <c r="I53" s="15">
        <f t="shared" si="17"/>
        <v>29.597687392148615</v>
      </c>
      <c r="J53" s="15">
        <f t="shared" si="18"/>
        <v>20.996946673498982</v>
      </c>
      <c r="K53" s="15">
        <f t="shared" si="19"/>
        <v>38.198428110798247</v>
      </c>
    </row>
    <row r="54" spans="1:11" x14ac:dyDescent="0.25">
      <c r="A54" s="7">
        <f t="shared" si="11"/>
        <v>35</v>
      </c>
      <c r="B54" s="18">
        <f t="shared" si="12"/>
        <v>29.020337122958988</v>
      </c>
      <c r="C54" s="18">
        <f t="shared" ca="1" si="13"/>
        <v>31.292404932749779</v>
      </c>
      <c r="D54">
        <f t="shared" si="14"/>
        <v>20.419596404309353</v>
      </c>
      <c r="E54">
        <f t="shared" si="15"/>
        <v>37.621077841608624</v>
      </c>
      <c r="F54" s="15">
        <f t="shared" ca="1" si="16"/>
        <v>31.292404932749779</v>
      </c>
      <c r="G54" s="15">
        <f t="shared" ca="1" si="10"/>
        <v>25.9</v>
      </c>
      <c r="I54" s="15">
        <f t="shared" si="17"/>
        <v>29.020337122958988</v>
      </c>
      <c r="J54" s="15">
        <f t="shared" si="18"/>
        <v>20.419596404309353</v>
      </c>
      <c r="K54" s="15">
        <f t="shared" si="19"/>
        <v>37.621077841608624</v>
      </c>
    </row>
    <row r="55" spans="1:11" x14ac:dyDescent="0.25">
      <c r="A55" s="7">
        <f t="shared" si="11"/>
        <v>36</v>
      </c>
      <c r="B55" s="18">
        <f t="shared" si="12"/>
        <v>28.442986853769362</v>
      </c>
      <c r="C55" s="18">
        <f t="shared" ca="1" si="13"/>
        <v>26.778917857584926</v>
      </c>
      <c r="D55">
        <f t="shared" si="14"/>
        <v>19.84224613511973</v>
      </c>
      <c r="E55">
        <f t="shared" si="15"/>
        <v>37.043727572418994</v>
      </c>
      <c r="F55" s="15">
        <f t="shared" ca="1" si="16"/>
        <v>26.778917857584926</v>
      </c>
      <c r="G55" s="15">
        <f t="shared" ca="1" si="10"/>
        <v>27.6</v>
      </c>
      <c r="I55" s="15">
        <f t="shared" si="17"/>
        <v>28.442986853769362</v>
      </c>
      <c r="J55" s="15">
        <f t="shared" si="18"/>
        <v>19.84224613511973</v>
      </c>
      <c r="K55" s="15">
        <f t="shared" si="19"/>
        <v>37.043727572418994</v>
      </c>
    </row>
    <row r="56" spans="1:11" x14ac:dyDescent="0.25">
      <c r="A56" s="7">
        <f t="shared" si="11"/>
        <v>37</v>
      </c>
      <c r="B56" s="18">
        <f t="shared" si="12"/>
        <v>27.86563658457974</v>
      </c>
      <c r="C56" s="18">
        <f t="shared" ca="1" si="13"/>
        <v>28.895197978174739</v>
      </c>
      <c r="D56">
        <f t="shared" si="14"/>
        <v>19.264895865930107</v>
      </c>
      <c r="E56">
        <f t="shared" si="15"/>
        <v>36.466377303229372</v>
      </c>
      <c r="F56" s="15">
        <f t="shared" ca="1" si="16"/>
        <v>28.895197978174739</v>
      </c>
      <c r="G56" s="15">
        <f t="shared" ca="1" si="10"/>
        <v>33.200000000000003</v>
      </c>
      <c r="I56" s="15">
        <f t="shared" si="17"/>
        <v>27.86563658457974</v>
      </c>
      <c r="J56" s="15">
        <f t="shared" si="18"/>
        <v>19.264895865930107</v>
      </c>
      <c r="K56" s="15">
        <f t="shared" si="19"/>
        <v>36.466377303229372</v>
      </c>
    </row>
    <row r="57" spans="1:11" x14ac:dyDescent="0.25">
      <c r="A57" s="7">
        <f t="shared" si="11"/>
        <v>38</v>
      </c>
      <c r="B57" s="18">
        <f t="shared" si="12"/>
        <v>27.288286315390113</v>
      </c>
      <c r="C57" s="18">
        <f t="shared" ca="1" si="13"/>
        <v>24.431678728695129</v>
      </c>
      <c r="D57">
        <f t="shared" si="14"/>
        <v>18.687545596740478</v>
      </c>
      <c r="E57">
        <f t="shared" si="15"/>
        <v>35.889027034039749</v>
      </c>
      <c r="F57" s="15">
        <f t="shared" ca="1" si="16"/>
        <v>24.431678728695129</v>
      </c>
      <c r="G57" s="15">
        <f t="shared" ca="1" si="10"/>
        <v>28.9</v>
      </c>
      <c r="I57" s="15">
        <f t="shared" si="17"/>
        <v>27.288286315390113</v>
      </c>
      <c r="J57" s="15">
        <f t="shared" si="18"/>
        <v>18.687545596740478</v>
      </c>
      <c r="K57" s="15">
        <f t="shared" si="19"/>
        <v>35.889027034039749</v>
      </c>
    </row>
    <row r="58" spans="1:11" x14ac:dyDescent="0.25">
      <c r="A58" s="7">
        <f t="shared" si="11"/>
        <v>39</v>
      </c>
      <c r="B58" s="18">
        <f t="shared" si="12"/>
        <v>26.710936046200487</v>
      </c>
      <c r="C58" s="18">
        <f t="shared" ca="1" si="13"/>
        <v>27.433200016609341</v>
      </c>
      <c r="D58">
        <f t="shared" si="14"/>
        <v>18.110195327550855</v>
      </c>
      <c r="E58">
        <f t="shared" si="15"/>
        <v>35.31167676485012</v>
      </c>
      <c r="F58" s="15">
        <f t="shared" ca="1" si="16"/>
        <v>27.433200016609341</v>
      </c>
      <c r="G58" s="15">
        <f t="shared" ca="1" si="10"/>
        <v>35.200000000000003</v>
      </c>
      <c r="I58" s="15">
        <f t="shared" si="17"/>
        <v>26.710936046200487</v>
      </c>
      <c r="J58" s="15">
        <f t="shared" si="18"/>
        <v>18.110195327550855</v>
      </c>
      <c r="K58" s="15">
        <f t="shared" si="19"/>
        <v>35.31167676485012</v>
      </c>
    </row>
    <row r="59" spans="1:11" x14ac:dyDescent="0.25">
      <c r="A59" s="7">
        <f t="shared" si="11"/>
        <v>40</v>
      </c>
      <c r="B59" s="18">
        <f t="shared" si="12"/>
        <v>26.133585777010861</v>
      </c>
      <c r="C59" s="18">
        <f t="shared" ca="1" si="13"/>
        <v>29.771021118655778</v>
      </c>
      <c r="D59">
        <f t="shared" si="14"/>
        <v>17.532845058361225</v>
      </c>
      <c r="E59">
        <f t="shared" si="15"/>
        <v>34.734326495660497</v>
      </c>
      <c r="F59" s="15">
        <f t="shared" ca="1" si="16"/>
        <v>29.771021118655778</v>
      </c>
      <c r="G59" s="15">
        <f t="shared" ca="1" si="10"/>
        <v>19.5</v>
      </c>
      <c r="I59" s="15">
        <f t="shared" si="17"/>
        <v>26.133585777010861</v>
      </c>
      <c r="J59" s="15">
        <f t="shared" si="18"/>
        <v>17.532845058361225</v>
      </c>
      <c r="K59" s="15">
        <f t="shared" si="19"/>
        <v>34.734326495660497</v>
      </c>
    </row>
    <row r="60" spans="1:11" x14ac:dyDescent="0.25">
      <c r="A60" s="7">
        <f t="shared" si="11"/>
        <v>41</v>
      </c>
      <c r="B60" s="18">
        <f t="shared" si="12"/>
        <v>25.556235507821235</v>
      </c>
      <c r="C60" s="18">
        <f t="shared" ca="1" si="13"/>
        <v>24.958836579501881</v>
      </c>
      <c r="D60">
        <f t="shared" si="14"/>
        <v>16.955494789171603</v>
      </c>
      <c r="E60">
        <f t="shared" si="15"/>
        <v>34.156976226470867</v>
      </c>
      <c r="F60" s="15">
        <f t="shared" ca="1" si="16"/>
        <v>24.958836579501881</v>
      </c>
      <c r="G60" s="15">
        <f t="shared" ca="1" si="10"/>
        <v>22.7</v>
      </c>
      <c r="I60" s="15">
        <f t="shared" si="17"/>
        <v>25.556235507821235</v>
      </c>
      <c r="J60" s="15">
        <f t="shared" si="18"/>
        <v>16.955494789171603</v>
      </c>
      <c r="K60" s="15">
        <f t="shared" si="19"/>
        <v>34.156976226470867</v>
      </c>
    </row>
    <row r="61" spans="1:11" x14ac:dyDescent="0.25">
      <c r="A61" s="7">
        <f t="shared" si="11"/>
        <v>42</v>
      </c>
      <c r="B61" s="18">
        <f t="shared" si="12"/>
        <v>24.978885238631609</v>
      </c>
      <c r="C61" s="18">
        <f t="shared" ca="1" si="13"/>
        <v>20.847773242850334</v>
      </c>
      <c r="D61">
        <f t="shared" si="14"/>
        <v>16.378144519981973</v>
      </c>
      <c r="E61">
        <f t="shared" si="15"/>
        <v>33.579625957281245</v>
      </c>
      <c r="F61" s="15">
        <f t="shared" ca="1" si="16"/>
        <v>20.847773242850334</v>
      </c>
      <c r="G61" s="15">
        <f t="shared" ca="1" si="10"/>
        <v>31.4</v>
      </c>
      <c r="I61" s="15">
        <f t="shared" si="17"/>
        <v>24.978885238631609</v>
      </c>
      <c r="J61" s="15">
        <f t="shared" si="18"/>
        <v>16.378144519981973</v>
      </c>
      <c r="K61" s="15">
        <f t="shared" si="19"/>
        <v>33.579625957281245</v>
      </c>
    </row>
    <row r="62" spans="1:11" x14ac:dyDescent="0.25">
      <c r="A62" s="7">
        <f t="shared" si="11"/>
        <v>43</v>
      </c>
      <c r="B62" s="18">
        <f t="shared" si="12"/>
        <v>24.401534969441983</v>
      </c>
      <c r="C62" s="18">
        <f t="shared" ca="1" si="13"/>
        <v>25.888483670531738</v>
      </c>
      <c r="D62">
        <f t="shared" si="14"/>
        <v>15.800794250792348</v>
      </c>
      <c r="E62">
        <f t="shared" si="15"/>
        <v>33.002275688091615</v>
      </c>
      <c r="F62" s="15">
        <f t="shared" ca="1" si="16"/>
        <v>25.888483670531738</v>
      </c>
      <c r="G62" s="15">
        <f t="shared" ca="1" si="10"/>
        <v>31</v>
      </c>
      <c r="I62" s="15">
        <f t="shared" si="17"/>
        <v>24.401534969441983</v>
      </c>
      <c r="J62" s="15">
        <f t="shared" si="18"/>
        <v>15.800794250792348</v>
      </c>
      <c r="K62" s="15">
        <f t="shared" si="19"/>
        <v>33.002275688091615</v>
      </c>
    </row>
    <row r="63" spans="1:11" x14ac:dyDescent="0.25">
      <c r="A63" s="7">
        <f t="shared" si="11"/>
        <v>44</v>
      </c>
      <c r="B63" s="18">
        <f t="shared" si="12"/>
        <v>23.82418470025236</v>
      </c>
      <c r="C63" s="18">
        <f t="shared" ca="1" si="13"/>
        <v>27.384625829753766</v>
      </c>
      <c r="D63">
        <f t="shared" si="14"/>
        <v>15.223443981602726</v>
      </c>
      <c r="E63">
        <f t="shared" si="15"/>
        <v>32.424925418901992</v>
      </c>
      <c r="F63" s="15">
        <f t="shared" ca="1" si="16"/>
        <v>27.384625829753766</v>
      </c>
      <c r="G63" s="15">
        <f t="shared" ca="1" si="10"/>
        <v>30.7</v>
      </c>
      <c r="I63" s="15">
        <f t="shared" si="17"/>
        <v>23.82418470025236</v>
      </c>
      <c r="J63" s="15">
        <f t="shared" si="18"/>
        <v>15.223443981602726</v>
      </c>
      <c r="K63" s="15">
        <f t="shared" si="19"/>
        <v>32.424925418901992</v>
      </c>
    </row>
    <row r="64" spans="1:11" x14ac:dyDescent="0.25">
      <c r="A64" s="7">
        <f t="shared" si="11"/>
        <v>45</v>
      </c>
      <c r="B64" s="18">
        <f t="shared" si="12"/>
        <v>23.246834431062734</v>
      </c>
      <c r="C64" s="18">
        <f t="shared" ca="1" si="13"/>
        <v>18.982188943992547</v>
      </c>
      <c r="D64">
        <f t="shared" si="14"/>
        <v>14.6460937124131</v>
      </c>
      <c r="E64">
        <f t="shared" si="15"/>
        <v>31.84757514971237</v>
      </c>
      <c r="F64" s="15">
        <f t="shared" ca="1" si="16"/>
        <v>18.982188943992547</v>
      </c>
      <c r="G64" s="15">
        <f t="shared" ca="1" si="10"/>
        <v>23.5</v>
      </c>
      <c r="I64" s="15">
        <f t="shared" si="17"/>
        <v>23.246834431062734</v>
      </c>
      <c r="J64" s="15">
        <f t="shared" si="18"/>
        <v>14.6460937124131</v>
      </c>
      <c r="K64" s="15">
        <f t="shared" si="19"/>
        <v>31.84757514971237</v>
      </c>
    </row>
    <row r="65" spans="1:11" x14ac:dyDescent="0.25">
      <c r="A65" s="7">
        <f t="shared" si="11"/>
        <v>46</v>
      </c>
      <c r="B65" s="18">
        <f t="shared" si="12"/>
        <v>22.669484161873108</v>
      </c>
      <c r="C65" s="18">
        <f t="shared" ca="1" si="13"/>
        <v>19.725373337545015</v>
      </c>
      <c r="D65">
        <f t="shared" si="14"/>
        <v>14.068743443223473</v>
      </c>
      <c r="E65">
        <f t="shared" si="15"/>
        <v>31.27022488052274</v>
      </c>
      <c r="F65" s="15">
        <f t="shared" ca="1" si="16"/>
        <v>19.725373337545015</v>
      </c>
      <c r="G65" s="15">
        <f t="shared" ca="1" si="10"/>
        <v>18.7</v>
      </c>
      <c r="I65" s="15">
        <f t="shared" si="17"/>
        <v>22.669484161873108</v>
      </c>
      <c r="J65" s="15">
        <f t="shared" si="18"/>
        <v>14.068743443223473</v>
      </c>
      <c r="K65" s="15">
        <f t="shared" si="19"/>
        <v>31.27022488052274</v>
      </c>
    </row>
    <row r="66" spans="1:11" x14ac:dyDescent="0.25">
      <c r="A66" s="7">
        <f t="shared" si="11"/>
        <v>47</v>
      </c>
      <c r="B66" s="18">
        <f t="shared" si="12"/>
        <v>22.092133892683481</v>
      </c>
      <c r="C66" s="18">
        <f t="shared" ca="1" si="13"/>
        <v>22.528266686957064</v>
      </c>
      <c r="D66">
        <f t="shared" si="14"/>
        <v>13.491393174033847</v>
      </c>
      <c r="E66">
        <f t="shared" si="15"/>
        <v>30.692874611333117</v>
      </c>
      <c r="F66" s="15">
        <f t="shared" ca="1" si="16"/>
        <v>22.528266686957064</v>
      </c>
      <c r="G66" s="15">
        <f t="shared" ca="1" si="10"/>
        <v>19.2</v>
      </c>
      <c r="I66" s="15">
        <f t="shared" si="17"/>
        <v>22.092133892683481</v>
      </c>
      <c r="J66" s="15">
        <f t="shared" si="18"/>
        <v>13.491393174033847</v>
      </c>
      <c r="K66" s="15">
        <f t="shared" si="19"/>
        <v>30.692874611333117</v>
      </c>
    </row>
    <row r="67" spans="1:11" x14ac:dyDescent="0.25">
      <c r="A67" s="7">
        <f t="shared" si="11"/>
        <v>48</v>
      </c>
      <c r="B67" s="18">
        <f t="shared" si="12"/>
        <v>21.514783623493855</v>
      </c>
      <c r="C67" s="18">
        <f t="shared" ca="1" si="13"/>
        <v>19.812275370482642</v>
      </c>
      <c r="D67">
        <f t="shared" si="14"/>
        <v>12.914042904844221</v>
      </c>
      <c r="E67">
        <f t="shared" si="15"/>
        <v>30.115524342143488</v>
      </c>
      <c r="F67" s="15">
        <f t="shared" ca="1" si="16"/>
        <v>19.812275370482642</v>
      </c>
      <c r="G67" s="15">
        <f t="shared" ca="1" si="10"/>
        <v>13.1</v>
      </c>
      <c r="I67" s="15">
        <f t="shared" si="17"/>
        <v>21.514783623493855</v>
      </c>
      <c r="J67" s="15">
        <f t="shared" si="18"/>
        <v>12.914042904844221</v>
      </c>
      <c r="K67" s="15">
        <f t="shared" si="19"/>
        <v>30.115524342143488</v>
      </c>
    </row>
    <row r="68" spans="1:11" x14ac:dyDescent="0.25">
      <c r="A68" s="7">
        <f t="shared" si="11"/>
        <v>49</v>
      </c>
      <c r="B68" s="18">
        <f t="shared" si="12"/>
        <v>20.937433354304229</v>
      </c>
      <c r="C68" s="18">
        <f t="shared" ca="1" si="13"/>
        <v>22.221053667698406</v>
      </c>
      <c r="D68">
        <f t="shared" si="14"/>
        <v>12.336692635654595</v>
      </c>
      <c r="E68">
        <f t="shared" si="15"/>
        <v>29.538174072953865</v>
      </c>
      <c r="F68" s="15">
        <f t="shared" ca="1" si="16"/>
        <v>22.221053667698406</v>
      </c>
      <c r="G68" s="15">
        <f t="shared" ca="1" si="10"/>
        <v>26.7</v>
      </c>
      <c r="I68" s="15">
        <f t="shared" si="17"/>
        <v>20.937433354304229</v>
      </c>
      <c r="J68" s="15">
        <f t="shared" si="18"/>
        <v>12.336692635654595</v>
      </c>
      <c r="K68" s="15">
        <f t="shared" si="19"/>
        <v>29.538174072953865</v>
      </c>
    </row>
    <row r="69" spans="1:11" x14ac:dyDescent="0.25">
      <c r="A69" s="7">
        <f t="shared" si="11"/>
        <v>50</v>
      </c>
      <c r="B69" s="18">
        <f t="shared" si="12"/>
        <v>20.360083085114603</v>
      </c>
      <c r="C69" s="18">
        <f t="shared" ca="1" si="13"/>
        <v>16.739731772499493</v>
      </c>
      <c r="D69">
        <f t="shared" si="14"/>
        <v>11.759342366464969</v>
      </c>
      <c r="E69">
        <f t="shared" si="15"/>
        <v>28.960823803764235</v>
      </c>
      <c r="F69" s="15">
        <f t="shared" ca="1" si="16"/>
        <v>16.739731772499493</v>
      </c>
      <c r="G69" s="15">
        <f t="shared" ca="1" si="10"/>
        <v>28.4</v>
      </c>
      <c r="I69" s="15">
        <f t="shared" si="17"/>
        <v>20.360083085114603</v>
      </c>
      <c r="J69" s="15">
        <f t="shared" si="18"/>
        <v>11.759342366464969</v>
      </c>
      <c r="K69" s="15">
        <f t="shared" si="19"/>
        <v>28.960823803764235</v>
      </c>
    </row>
    <row r="70" spans="1:11" x14ac:dyDescent="0.25">
      <c r="A70" s="7">
        <f t="shared" si="11"/>
        <v>51</v>
      </c>
      <c r="B70" s="18">
        <f t="shared" si="12"/>
        <v>20.937433354304229</v>
      </c>
      <c r="C70" s="18">
        <f t="shared" ca="1" si="13"/>
        <v>21.053701960761401</v>
      </c>
      <c r="D70">
        <f t="shared" si="14"/>
        <v>12.336692635654595</v>
      </c>
      <c r="E70">
        <f t="shared" si="15"/>
        <v>29.538174072953865</v>
      </c>
      <c r="F70" s="15">
        <f t="shared" ca="1" si="16"/>
        <v>21.053701960761401</v>
      </c>
      <c r="G70" s="15">
        <f t="shared" ca="1" si="10"/>
        <v>17.399999999999999</v>
      </c>
      <c r="I70" s="15">
        <f t="shared" si="17"/>
        <v>20.937433354304229</v>
      </c>
      <c r="J70" s="15">
        <f t="shared" si="18"/>
        <v>12.336692635654595</v>
      </c>
      <c r="K70" s="15">
        <f t="shared" si="19"/>
        <v>29.538174072953865</v>
      </c>
    </row>
    <row r="71" spans="1:11" x14ac:dyDescent="0.25">
      <c r="A71" s="7">
        <f t="shared" si="11"/>
        <v>52</v>
      </c>
      <c r="B71" s="18">
        <f t="shared" si="12"/>
        <v>21.514783623493855</v>
      </c>
      <c r="C71" s="18">
        <f t="shared" ca="1" si="13"/>
        <v>21.739947266652933</v>
      </c>
      <c r="D71">
        <f t="shared" si="14"/>
        <v>12.914042904844221</v>
      </c>
      <c r="E71">
        <f t="shared" si="15"/>
        <v>30.115524342143488</v>
      </c>
      <c r="F71" s="15">
        <f t="shared" ca="1" si="16"/>
        <v>21.739947266652933</v>
      </c>
      <c r="G71" s="15">
        <f t="shared" ca="1" si="10"/>
        <v>22.8</v>
      </c>
      <c r="I71" s="15">
        <f t="shared" si="17"/>
        <v>21.514783623493855</v>
      </c>
      <c r="J71" s="15">
        <f t="shared" si="18"/>
        <v>12.914042904844221</v>
      </c>
      <c r="K71" s="15">
        <f t="shared" si="19"/>
        <v>30.115524342143488</v>
      </c>
    </row>
    <row r="72" spans="1:11" x14ac:dyDescent="0.25">
      <c r="A72" s="7">
        <f t="shared" si="11"/>
        <v>53</v>
      </c>
      <c r="B72" s="18">
        <f t="shared" si="12"/>
        <v>22.092133892683478</v>
      </c>
      <c r="C72" s="18">
        <f t="shared" ca="1" si="13"/>
        <v>26.230693503311322</v>
      </c>
      <c r="D72">
        <f t="shared" si="14"/>
        <v>13.491393174033844</v>
      </c>
      <c r="E72">
        <f t="shared" si="15"/>
        <v>30.69287461133311</v>
      </c>
      <c r="F72" s="15">
        <f t="shared" ca="1" si="16"/>
        <v>26.230693503311322</v>
      </c>
      <c r="G72" s="15">
        <f t="shared" ca="1" si="10"/>
        <v>16.7</v>
      </c>
      <c r="I72" s="15">
        <f t="shared" si="17"/>
        <v>22.092133892683478</v>
      </c>
      <c r="J72" s="15">
        <f t="shared" si="18"/>
        <v>13.491393174033844</v>
      </c>
      <c r="K72" s="15">
        <f t="shared" si="19"/>
        <v>30.69287461133311</v>
      </c>
    </row>
    <row r="73" spans="1:11" x14ac:dyDescent="0.25">
      <c r="A73" s="7">
        <f t="shared" si="11"/>
        <v>54</v>
      </c>
      <c r="B73" s="18">
        <f t="shared" si="12"/>
        <v>22.669484161873104</v>
      </c>
      <c r="C73" s="18">
        <f t="shared" ca="1" si="13"/>
        <v>20.241247436858913</v>
      </c>
      <c r="D73">
        <f t="shared" si="14"/>
        <v>14.06874344322347</v>
      </c>
      <c r="E73">
        <f t="shared" si="15"/>
        <v>31.27022488052274</v>
      </c>
      <c r="F73" s="15">
        <f t="shared" ca="1" si="16"/>
        <v>20.241247436858913</v>
      </c>
      <c r="G73" s="15">
        <f t="shared" ca="1" si="10"/>
        <v>15.6</v>
      </c>
      <c r="I73" s="15">
        <f t="shared" si="17"/>
        <v>22.669484161873104</v>
      </c>
      <c r="J73" s="15">
        <f t="shared" si="18"/>
        <v>14.06874344322347</v>
      </c>
      <c r="K73" s="15">
        <f t="shared" si="19"/>
        <v>31.27022488052274</v>
      </c>
    </row>
    <row r="74" spans="1:11" x14ac:dyDescent="0.25">
      <c r="A74" s="7">
        <f t="shared" si="11"/>
        <v>55</v>
      </c>
      <c r="B74" s="18">
        <f t="shared" si="12"/>
        <v>23.24683443106273</v>
      </c>
      <c r="C74" s="18">
        <f t="shared" ca="1" si="13"/>
        <v>27.010731265288545</v>
      </c>
      <c r="D74">
        <f t="shared" si="14"/>
        <v>14.646093712413096</v>
      </c>
      <c r="E74">
        <f t="shared" si="15"/>
        <v>31.847575149712362</v>
      </c>
      <c r="F74" s="15">
        <f t="shared" ca="1" si="16"/>
        <v>27.010731265288545</v>
      </c>
      <c r="G74" s="15">
        <f t="shared" ca="1" si="10"/>
        <v>24.2</v>
      </c>
      <c r="I74" s="15">
        <f t="shared" si="17"/>
        <v>23.24683443106273</v>
      </c>
      <c r="J74" s="15">
        <f t="shared" si="18"/>
        <v>14.646093712413096</v>
      </c>
      <c r="K74" s="15">
        <f t="shared" si="19"/>
        <v>31.847575149712362</v>
      </c>
    </row>
    <row r="75" spans="1:11" x14ac:dyDescent="0.25">
      <c r="A75" s="7">
        <f t="shared" si="11"/>
        <v>56</v>
      </c>
      <c r="B75" s="18">
        <f t="shared" si="12"/>
        <v>23.824184700252353</v>
      </c>
      <c r="C75" s="18">
        <f t="shared" ca="1" si="13"/>
        <v>27.640775251867183</v>
      </c>
      <c r="D75">
        <f t="shared" si="14"/>
        <v>15.223443981602719</v>
      </c>
      <c r="E75">
        <f t="shared" si="15"/>
        <v>32.424925418901985</v>
      </c>
      <c r="F75" s="15">
        <f t="shared" ca="1" si="16"/>
        <v>27.640775251867183</v>
      </c>
      <c r="G75" s="15">
        <f t="shared" ca="1" si="10"/>
        <v>25.6</v>
      </c>
      <c r="I75" s="15">
        <f t="shared" si="17"/>
        <v>23.824184700252353</v>
      </c>
      <c r="J75" s="15">
        <f t="shared" si="18"/>
        <v>15.223443981602719</v>
      </c>
      <c r="K75" s="15">
        <f t="shared" si="19"/>
        <v>32.424925418901985</v>
      </c>
    </row>
    <row r="76" spans="1:11" x14ac:dyDescent="0.25">
      <c r="A76" s="7">
        <f t="shared" si="11"/>
        <v>57</v>
      </c>
      <c r="B76" s="18">
        <f t="shared" si="12"/>
        <v>24.401534969441983</v>
      </c>
      <c r="C76" s="18">
        <f t="shared" ca="1" si="13"/>
        <v>22.706366541238388</v>
      </c>
      <c r="D76">
        <f t="shared" si="14"/>
        <v>15.800794250792348</v>
      </c>
      <c r="E76">
        <f t="shared" si="15"/>
        <v>33.002275688091615</v>
      </c>
      <c r="F76" s="15">
        <f t="shared" ca="1" si="16"/>
        <v>22.706366541238388</v>
      </c>
      <c r="G76" s="15">
        <f t="shared" ca="1" si="10"/>
        <v>27.3</v>
      </c>
      <c r="I76" s="15">
        <f t="shared" si="17"/>
        <v>24.401534969441983</v>
      </c>
      <c r="J76" s="15">
        <f t="shared" si="18"/>
        <v>15.800794250792348</v>
      </c>
      <c r="K76" s="15">
        <f t="shared" si="19"/>
        <v>33.002275688091615</v>
      </c>
    </row>
    <row r="77" spans="1:11" x14ac:dyDescent="0.25">
      <c r="A77" s="7">
        <f t="shared" si="11"/>
        <v>58</v>
      </c>
      <c r="B77" s="18">
        <f t="shared" si="12"/>
        <v>24.978885238631605</v>
      </c>
      <c r="C77" s="18">
        <f t="shared" ca="1" si="13"/>
        <v>27.484343656889536</v>
      </c>
      <c r="D77">
        <f t="shared" si="14"/>
        <v>16.378144519981973</v>
      </c>
      <c r="E77">
        <f t="shared" si="15"/>
        <v>33.579625957281237</v>
      </c>
      <c r="F77" s="15">
        <f t="shared" ca="1" si="16"/>
        <v>27.484343656889536</v>
      </c>
      <c r="G77" s="15">
        <f t="shared" ca="1" si="10"/>
        <v>26.5</v>
      </c>
      <c r="I77" s="15">
        <f t="shared" si="17"/>
        <v>24.978885238631605</v>
      </c>
      <c r="J77" s="15">
        <f t="shared" si="18"/>
        <v>16.378144519981973</v>
      </c>
      <c r="K77" s="15">
        <f t="shared" si="19"/>
        <v>33.579625957281237</v>
      </c>
    </row>
    <row r="78" spans="1:11" x14ac:dyDescent="0.25">
      <c r="A78" s="7">
        <f t="shared" si="11"/>
        <v>59</v>
      </c>
      <c r="B78" s="18">
        <f t="shared" si="12"/>
        <v>25.556235507821235</v>
      </c>
      <c r="C78" s="18">
        <f t="shared" ca="1" si="13"/>
        <v>22.087552377636378</v>
      </c>
      <c r="D78">
        <f t="shared" si="14"/>
        <v>16.955494789171603</v>
      </c>
      <c r="E78">
        <f t="shared" si="15"/>
        <v>34.156976226470867</v>
      </c>
      <c r="F78" s="15">
        <f t="shared" ca="1" si="16"/>
        <v>22.087552377636378</v>
      </c>
      <c r="G78" s="15">
        <f t="shared" ca="1" si="10"/>
        <v>19.8</v>
      </c>
      <c r="I78" s="15">
        <f t="shared" si="17"/>
        <v>25.556235507821235</v>
      </c>
      <c r="J78" s="15">
        <f t="shared" si="18"/>
        <v>16.955494789171603</v>
      </c>
      <c r="K78" s="15">
        <f t="shared" si="19"/>
        <v>34.156976226470867</v>
      </c>
    </row>
    <row r="79" spans="1:11" x14ac:dyDescent="0.25">
      <c r="A79" s="7">
        <f t="shared" si="11"/>
        <v>60</v>
      </c>
      <c r="B79" s="18">
        <f t="shared" si="12"/>
        <v>26.133585777010857</v>
      </c>
      <c r="C79" s="18">
        <f t="shared" ca="1" si="13"/>
        <v>27.556532598502326</v>
      </c>
      <c r="D79">
        <f t="shared" si="14"/>
        <v>17.532845058361225</v>
      </c>
      <c r="E79">
        <f t="shared" si="15"/>
        <v>34.73432649566049</v>
      </c>
      <c r="F79" s="15">
        <f t="shared" ca="1" si="16"/>
        <v>27.556532598502326</v>
      </c>
      <c r="G79" s="15">
        <f t="shared" ca="1" si="10"/>
        <v>33.200000000000003</v>
      </c>
      <c r="I79" s="15">
        <f t="shared" si="17"/>
        <v>26.133585777010857</v>
      </c>
      <c r="J79" s="15">
        <f t="shared" si="18"/>
        <v>17.532845058361225</v>
      </c>
      <c r="K79" s="15">
        <f t="shared" si="19"/>
        <v>34.73432649566049</v>
      </c>
    </row>
    <row r="80" spans="1:11" x14ac:dyDescent="0.25">
      <c r="A80" s="7">
        <f t="shared" si="11"/>
        <v>61</v>
      </c>
      <c r="B80" s="18">
        <f t="shared" si="12"/>
        <v>26.710936046200487</v>
      </c>
      <c r="C80" s="18">
        <f t="shared" ca="1" si="13"/>
        <v>27.905697203092018</v>
      </c>
      <c r="D80">
        <f t="shared" si="14"/>
        <v>18.110195327550855</v>
      </c>
      <c r="E80">
        <f t="shared" si="15"/>
        <v>35.31167676485012</v>
      </c>
      <c r="F80" s="15">
        <f t="shared" ca="1" si="16"/>
        <v>27.905697203092018</v>
      </c>
      <c r="G80" s="15">
        <f t="shared" ca="1" si="10"/>
        <v>30.2</v>
      </c>
      <c r="I80" s="15">
        <f t="shared" si="17"/>
        <v>26.710936046200487</v>
      </c>
      <c r="J80" s="15">
        <f t="shared" si="18"/>
        <v>18.110195327550855</v>
      </c>
      <c r="K80" s="15">
        <f t="shared" si="19"/>
        <v>35.31167676485012</v>
      </c>
    </row>
    <row r="81" spans="1:11" x14ac:dyDescent="0.25">
      <c r="A81" s="7">
        <f t="shared" si="11"/>
        <v>62</v>
      </c>
      <c r="B81" s="18">
        <f t="shared" si="12"/>
        <v>27.28828631539011</v>
      </c>
      <c r="C81" s="18">
        <f t="shared" ca="1" si="13"/>
        <v>27.969268809428335</v>
      </c>
      <c r="D81">
        <f t="shared" si="14"/>
        <v>18.687545596740478</v>
      </c>
      <c r="E81">
        <f t="shared" si="15"/>
        <v>35.889027034039742</v>
      </c>
      <c r="F81" s="15">
        <f t="shared" ca="1" si="16"/>
        <v>27.969268809428335</v>
      </c>
      <c r="G81" s="15">
        <f t="shared" ca="1" si="10"/>
        <v>23</v>
      </c>
      <c r="I81" s="15">
        <f t="shared" si="17"/>
        <v>27.28828631539011</v>
      </c>
      <c r="J81" s="15">
        <f t="shared" si="18"/>
        <v>18.687545596740478</v>
      </c>
      <c r="K81" s="15">
        <f t="shared" si="19"/>
        <v>35.889027034039742</v>
      </c>
    </row>
    <row r="82" spans="1:11" x14ac:dyDescent="0.25">
      <c r="A82" s="7">
        <f t="shared" si="11"/>
        <v>63</v>
      </c>
      <c r="B82" s="18">
        <f t="shared" si="12"/>
        <v>27.86563658457974</v>
      </c>
      <c r="C82" s="18">
        <f t="shared" ca="1" si="13"/>
        <v>32.299568725803105</v>
      </c>
      <c r="D82">
        <f t="shared" si="14"/>
        <v>19.264895865930107</v>
      </c>
      <c r="E82">
        <f t="shared" si="15"/>
        <v>36.466377303229372</v>
      </c>
      <c r="F82" s="15">
        <f t="shared" ca="1" si="16"/>
        <v>32.299568725803105</v>
      </c>
      <c r="G82" s="15">
        <f t="shared" ca="1" si="10"/>
        <v>33.799999999999997</v>
      </c>
      <c r="I82" s="15">
        <f t="shared" si="17"/>
        <v>27.86563658457974</v>
      </c>
      <c r="J82" s="15">
        <f t="shared" si="18"/>
        <v>19.264895865930107</v>
      </c>
      <c r="K82" s="15">
        <f t="shared" si="19"/>
        <v>36.466377303229372</v>
      </c>
    </row>
    <row r="83" spans="1:11" x14ac:dyDescent="0.25">
      <c r="A83" s="7">
        <f t="shared" si="11"/>
        <v>64</v>
      </c>
      <c r="B83" s="18">
        <f t="shared" ref="B83:B119" si="20">IF($L$9,I83,NA())</f>
        <v>28.442986853769362</v>
      </c>
      <c r="C83" s="18">
        <f t="shared" ref="C83:C119" ca="1" si="21">IF($L$7-1,G83,F83)</f>
        <v>25.676579208934999</v>
      </c>
      <c r="D83">
        <f t="shared" ref="D83:D119" si="22">IF($L$10,J83,NA())</f>
        <v>19.84224613511973</v>
      </c>
      <c r="E83">
        <f t="shared" ref="E83:E119" si="23">IF($L$10,K83,NA())</f>
        <v>37.043727572418994</v>
      </c>
      <c r="F83" s="15">
        <f t="shared" ref="F83:F119" ca="1" si="24">_xlfn.NORM.INV(RAND(),I83,VLOOKUP(A83,$B$8:$F$11,5)/3)</f>
        <v>25.676579208934999</v>
      </c>
      <c r="G83" s="15">
        <f t="shared" ca="1" si="10"/>
        <v>35</v>
      </c>
      <c r="I83" s="15">
        <f t="shared" ref="I83:I119" si="25">A83*VLOOKUP(A83,$B$8:$D$11,2)+VLOOKUP(A83,$B$8:$D$11,3)</f>
        <v>28.442986853769362</v>
      </c>
      <c r="J83" s="15">
        <f t="shared" ref="J83:J114" si="26">I83-VLOOKUP(A83,$B$8:$F$11,5)</f>
        <v>19.84224613511973</v>
      </c>
      <c r="K83" s="15">
        <f t="shared" ref="K83:K119" si="27">I83+VLOOKUP(A83,$B$8:$F$11,5)</f>
        <v>37.043727572418994</v>
      </c>
    </row>
    <row r="84" spans="1:11" x14ac:dyDescent="0.25">
      <c r="A84" s="7">
        <f t="shared" si="11"/>
        <v>65</v>
      </c>
      <c r="B84" s="18">
        <f t="shared" si="20"/>
        <v>29.020337122958985</v>
      </c>
      <c r="C84" s="18">
        <f t="shared" ca="1" si="21"/>
        <v>28.713277244364139</v>
      </c>
      <c r="D84">
        <f t="shared" si="22"/>
        <v>20.419596404309353</v>
      </c>
      <c r="E84">
        <f t="shared" si="23"/>
        <v>37.621077841608617</v>
      </c>
      <c r="F84" s="15">
        <f t="shared" ca="1" si="24"/>
        <v>28.713277244364139</v>
      </c>
      <c r="G84" s="15">
        <f t="shared" ref="G84:G119" ca="1" si="28">RANDBETWEEN(J84*10,K84*10)/10</f>
        <v>27.9</v>
      </c>
      <c r="I84" s="15">
        <f t="shared" si="25"/>
        <v>29.020337122958985</v>
      </c>
      <c r="J84" s="15">
        <f t="shared" si="26"/>
        <v>20.419596404309353</v>
      </c>
      <c r="K84" s="15">
        <f t="shared" si="27"/>
        <v>37.621077841608617</v>
      </c>
    </row>
    <row r="85" spans="1:11" x14ac:dyDescent="0.25">
      <c r="A85" s="7">
        <f t="shared" ref="A85:A117" si="29">A84+1</f>
        <v>66</v>
      </c>
      <c r="B85" s="18">
        <f t="shared" si="20"/>
        <v>29.597687392148615</v>
      </c>
      <c r="C85" s="18">
        <f t="shared" ca="1" si="21"/>
        <v>29.227622388288342</v>
      </c>
      <c r="D85">
        <f t="shared" si="22"/>
        <v>20.996946673498982</v>
      </c>
      <c r="E85">
        <f t="shared" si="23"/>
        <v>38.198428110798247</v>
      </c>
      <c r="F85" s="15">
        <f t="shared" ca="1" si="24"/>
        <v>29.227622388288342</v>
      </c>
      <c r="G85" s="15">
        <f t="shared" ca="1" si="28"/>
        <v>37.5</v>
      </c>
      <c r="I85" s="15">
        <f t="shared" si="25"/>
        <v>29.597687392148615</v>
      </c>
      <c r="J85" s="15">
        <f t="shared" si="26"/>
        <v>20.996946673498982</v>
      </c>
      <c r="K85" s="15">
        <f t="shared" si="27"/>
        <v>38.198428110798247</v>
      </c>
    </row>
    <row r="86" spans="1:11" x14ac:dyDescent="0.25">
      <c r="A86" s="7">
        <f t="shared" si="29"/>
        <v>67</v>
      </c>
      <c r="B86" s="18">
        <f t="shared" si="20"/>
        <v>30.175037661338237</v>
      </c>
      <c r="C86" s="18">
        <f t="shared" ca="1" si="21"/>
        <v>35.742756076714727</v>
      </c>
      <c r="D86">
        <f t="shared" si="22"/>
        <v>21.574296942688605</v>
      </c>
      <c r="E86">
        <f t="shared" si="23"/>
        <v>38.775778379987869</v>
      </c>
      <c r="F86" s="15">
        <f t="shared" ca="1" si="24"/>
        <v>35.742756076714727</v>
      </c>
      <c r="G86" s="15">
        <f t="shared" ca="1" si="28"/>
        <v>28.1</v>
      </c>
      <c r="I86" s="15">
        <f t="shared" si="25"/>
        <v>30.175037661338237</v>
      </c>
      <c r="J86" s="15">
        <f t="shared" si="26"/>
        <v>21.574296942688605</v>
      </c>
      <c r="K86" s="15">
        <f t="shared" si="27"/>
        <v>38.775778379987869</v>
      </c>
    </row>
    <row r="87" spans="1:11" x14ac:dyDescent="0.25">
      <c r="A87" s="7">
        <f t="shared" si="29"/>
        <v>68</v>
      </c>
      <c r="B87" s="18">
        <f t="shared" si="20"/>
        <v>30.752387930527867</v>
      </c>
      <c r="C87" s="18">
        <f t="shared" ca="1" si="21"/>
        <v>29.512766223992049</v>
      </c>
      <c r="D87">
        <f t="shared" si="22"/>
        <v>22.151647211878235</v>
      </c>
      <c r="E87">
        <f t="shared" si="23"/>
        <v>39.353128649177499</v>
      </c>
      <c r="F87" s="15">
        <f t="shared" ca="1" si="24"/>
        <v>29.512766223992049</v>
      </c>
      <c r="G87" s="15">
        <f t="shared" ca="1" si="28"/>
        <v>38.700000000000003</v>
      </c>
      <c r="I87" s="15">
        <f t="shared" si="25"/>
        <v>30.752387930527867</v>
      </c>
      <c r="J87" s="15">
        <f t="shared" si="26"/>
        <v>22.151647211878235</v>
      </c>
      <c r="K87" s="15">
        <f t="shared" si="27"/>
        <v>39.353128649177499</v>
      </c>
    </row>
    <row r="88" spans="1:11" x14ac:dyDescent="0.25">
      <c r="A88" s="7">
        <f t="shared" si="29"/>
        <v>69</v>
      </c>
      <c r="B88" s="18">
        <f t="shared" si="20"/>
        <v>31.32973819971749</v>
      </c>
      <c r="C88" s="18">
        <f t="shared" ca="1" si="21"/>
        <v>31.237278103269354</v>
      </c>
      <c r="D88">
        <f t="shared" si="22"/>
        <v>22.728997481067857</v>
      </c>
      <c r="E88">
        <f t="shared" si="23"/>
        <v>39.930478918367122</v>
      </c>
      <c r="F88" s="15">
        <f t="shared" ca="1" si="24"/>
        <v>31.237278103269354</v>
      </c>
      <c r="G88" s="15">
        <f t="shared" ca="1" si="28"/>
        <v>23</v>
      </c>
      <c r="I88" s="15">
        <f t="shared" si="25"/>
        <v>31.32973819971749</v>
      </c>
      <c r="J88" s="15">
        <f t="shared" si="26"/>
        <v>22.728997481067857</v>
      </c>
      <c r="K88" s="15">
        <f t="shared" si="27"/>
        <v>39.930478918367122</v>
      </c>
    </row>
    <row r="89" spans="1:11" x14ac:dyDescent="0.25">
      <c r="A89" s="7">
        <f t="shared" si="29"/>
        <v>70</v>
      </c>
      <c r="B89" s="18">
        <f t="shared" si="20"/>
        <v>31.907088468907119</v>
      </c>
      <c r="C89" s="18">
        <f t="shared" ca="1" si="21"/>
        <v>37.890892837161381</v>
      </c>
      <c r="D89">
        <f t="shared" si="22"/>
        <v>23.306347750257487</v>
      </c>
      <c r="E89">
        <f t="shared" si="23"/>
        <v>40.507829187556752</v>
      </c>
      <c r="F89" s="15">
        <f t="shared" ca="1" si="24"/>
        <v>37.890892837161381</v>
      </c>
      <c r="G89" s="15">
        <f t="shared" ca="1" si="28"/>
        <v>30.2</v>
      </c>
      <c r="I89" s="15">
        <f t="shared" si="25"/>
        <v>31.907088468907119</v>
      </c>
      <c r="J89" s="15">
        <f t="shared" si="26"/>
        <v>23.306347750257487</v>
      </c>
      <c r="K89" s="15">
        <f t="shared" si="27"/>
        <v>40.507829187556752</v>
      </c>
    </row>
    <row r="90" spans="1:11" x14ac:dyDescent="0.25">
      <c r="A90" s="7">
        <f t="shared" si="29"/>
        <v>71</v>
      </c>
      <c r="B90" s="18">
        <f t="shared" si="20"/>
        <v>32.484438738096742</v>
      </c>
      <c r="C90" s="18">
        <f t="shared" ca="1" si="21"/>
        <v>38.383969776066579</v>
      </c>
      <c r="D90">
        <f t="shared" si="22"/>
        <v>23.88369801944711</v>
      </c>
      <c r="E90">
        <f t="shared" si="23"/>
        <v>41.085179456746374</v>
      </c>
      <c r="F90" s="15">
        <f t="shared" ca="1" si="24"/>
        <v>38.383969776066579</v>
      </c>
      <c r="G90" s="15">
        <f t="shared" ca="1" si="28"/>
        <v>25.3</v>
      </c>
      <c r="I90" s="15">
        <f t="shared" si="25"/>
        <v>32.484438738096742</v>
      </c>
      <c r="J90" s="15">
        <f t="shared" si="26"/>
        <v>23.88369801944711</v>
      </c>
      <c r="K90" s="15">
        <f t="shared" si="27"/>
        <v>41.085179456746374</v>
      </c>
    </row>
    <row r="91" spans="1:11" x14ac:dyDescent="0.25">
      <c r="A91" s="7">
        <f t="shared" si="29"/>
        <v>72</v>
      </c>
      <c r="B91" s="18">
        <f t="shared" si="20"/>
        <v>33.061789007286372</v>
      </c>
      <c r="C91" s="18">
        <f t="shared" ca="1" si="21"/>
        <v>35.266339226612246</v>
      </c>
      <c r="D91">
        <f t="shared" si="22"/>
        <v>24.461048288636739</v>
      </c>
      <c r="E91">
        <f t="shared" si="23"/>
        <v>41.662529725936004</v>
      </c>
      <c r="F91" s="15">
        <f t="shared" ca="1" si="24"/>
        <v>35.266339226612246</v>
      </c>
      <c r="G91" s="15">
        <f t="shared" ca="1" si="28"/>
        <v>31.4</v>
      </c>
      <c r="I91" s="15">
        <f t="shared" si="25"/>
        <v>33.061789007286372</v>
      </c>
      <c r="J91" s="15">
        <f t="shared" si="26"/>
        <v>24.461048288636739</v>
      </c>
      <c r="K91" s="15">
        <f t="shared" si="27"/>
        <v>41.662529725936004</v>
      </c>
    </row>
    <row r="92" spans="1:11" x14ac:dyDescent="0.25">
      <c r="A92" s="7">
        <f t="shared" si="29"/>
        <v>73</v>
      </c>
      <c r="B92" s="18">
        <f t="shared" si="20"/>
        <v>33.639139276475994</v>
      </c>
      <c r="C92" s="18">
        <f t="shared" ca="1" si="21"/>
        <v>33.830662574754321</v>
      </c>
      <c r="D92">
        <f t="shared" si="22"/>
        <v>25.038398557826362</v>
      </c>
      <c r="E92">
        <f t="shared" si="23"/>
        <v>42.239879995125627</v>
      </c>
      <c r="F92" s="15">
        <f t="shared" ca="1" si="24"/>
        <v>33.830662574754321</v>
      </c>
      <c r="G92" s="15">
        <f t="shared" ca="1" si="28"/>
        <v>35.5</v>
      </c>
      <c r="I92" s="15">
        <f t="shared" si="25"/>
        <v>33.639139276475994</v>
      </c>
      <c r="J92" s="15">
        <f t="shared" si="26"/>
        <v>25.038398557826362</v>
      </c>
      <c r="K92" s="15">
        <f t="shared" si="27"/>
        <v>42.239879995125627</v>
      </c>
    </row>
    <row r="93" spans="1:11" x14ac:dyDescent="0.25">
      <c r="A93" s="7">
        <f t="shared" si="29"/>
        <v>74</v>
      </c>
      <c r="B93" s="18">
        <f t="shared" si="20"/>
        <v>34.216489545665617</v>
      </c>
      <c r="C93" s="18">
        <f t="shared" ca="1" si="21"/>
        <v>31.776127357130022</v>
      </c>
      <c r="D93">
        <f t="shared" si="22"/>
        <v>25.615748827015985</v>
      </c>
      <c r="E93">
        <f t="shared" si="23"/>
        <v>42.817230264315249</v>
      </c>
      <c r="F93" s="15">
        <f t="shared" ca="1" si="24"/>
        <v>31.776127357130022</v>
      </c>
      <c r="G93" s="15">
        <f t="shared" ca="1" si="28"/>
        <v>39</v>
      </c>
      <c r="I93" s="15">
        <f t="shared" si="25"/>
        <v>34.216489545665617</v>
      </c>
      <c r="J93" s="15">
        <f t="shared" si="26"/>
        <v>25.615748827015985</v>
      </c>
      <c r="K93" s="15">
        <f t="shared" si="27"/>
        <v>42.817230264315249</v>
      </c>
    </row>
    <row r="94" spans="1:11" x14ac:dyDescent="0.25">
      <c r="A94" s="7">
        <f t="shared" si="29"/>
        <v>75</v>
      </c>
      <c r="B94" s="18">
        <f t="shared" si="20"/>
        <v>34.793839814855247</v>
      </c>
      <c r="C94" s="18">
        <f t="shared" ca="1" si="21"/>
        <v>37.459279419192313</v>
      </c>
      <c r="D94">
        <f t="shared" si="22"/>
        <v>25.070565896977669</v>
      </c>
      <c r="E94">
        <f t="shared" si="23"/>
        <v>44.517113732732824</v>
      </c>
      <c r="F94" s="15">
        <f t="shared" ca="1" si="24"/>
        <v>37.459279419192313</v>
      </c>
      <c r="G94" s="15">
        <f t="shared" ca="1" si="28"/>
        <v>37</v>
      </c>
      <c r="I94" s="15">
        <f t="shared" si="25"/>
        <v>34.793839814855247</v>
      </c>
      <c r="J94" s="15">
        <f t="shared" si="26"/>
        <v>25.070565896977669</v>
      </c>
      <c r="K94" s="15">
        <f t="shared" si="27"/>
        <v>44.517113732732824</v>
      </c>
    </row>
    <row r="95" spans="1:11" x14ac:dyDescent="0.25">
      <c r="A95" s="7">
        <f t="shared" si="29"/>
        <v>76</v>
      </c>
      <c r="B95" s="18">
        <f t="shared" si="20"/>
        <v>33.95474018367797</v>
      </c>
      <c r="C95" s="18">
        <f t="shared" ca="1" si="21"/>
        <v>41.873309315552937</v>
      </c>
      <c r="D95">
        <f t="shared" si="22"/>
        <v>24.231466265800393</v>
      </c>
      <c r="E95">
        <f t="shared" si="23"/>
        <v>43.678014101555547</v>
      </c>
      <c r="F95" s="15">
        <f t="shared" ca="1" si="24"/>
        <v>41.873309315552937</v>
      </c>
      <c r="G95" s="15">
        <f t="shared" ca="1" si="28"/>
        <v>42.3</v>
      </c>
      <c r="I95" s="15">
        <f t="shared" si="25"/>
        <v>33.95474018367797</v>
      </c>
      <c r="J95" s="15">
        <f t="shared" si="26"/>
        <v>24.231466265800393</v>
      </c>
      <c r="K95" s="15">
        <f t="shared" si="27"/>
        <v>43.678014101555547</v>
      </c>
    </row>
    <row r="96" spans="1:11" x14ac:dyDescent="0.25">
      <c r="A96" s="7">
        <f t="shared" si="29"/>
        <v>77</v>
      </c>
      <c r="B96" s="18">
        <f t="shared" si="20"/>
        <v>33.115640552500693</v>
      </c>
      <c r="C96" s="18">
        <f t="shared" ca="1" si="21"/>
        <v>38.441772377383515</v>
      </c>
      <c r="D96">
        <f t="shared" si="22"/>
        <v>23.392366634623116</v>
      </c>
      <c r="E96">
        <f t="shared" si="23"/>
        <v>42.83891447037827</v>
      </c>
      <c r="F96" s="15">
        <f t="shared" ca="1" si="24"/>
        <v>38.441772377383515</v>
      </c>
      <c r="G96" s="15">
        <f t="shared" ca="1" si="28"/>
        <v>25.3</v>
      </c>
      <c r="I96" s="15">
        <f t="shared" si="25"/>
        <v>33.115640552500693</v>
      </c>
      <c r="J96" s="15">
        <f t="shared" si="26"/>
        <v>23.392366634623116</v>
      </c>
      <c r="K96" s="15">
        <f t="shared" si="27"/>
        <v>42.83891447037827</v>
      </c>
    </row>
    <row r="97" spans="1:11" x14ac:dyDescent="0.25">
      <c r="A97" s="7">
        <f t="shared" si="29"/>
        <v>78</v>
      </c>
      <c r="B97" s="18">
        <f t="shared" si="20"/>
        <v>32.276540921323402</v>
      </c>
      <c r="C97" s="18">
        <f t="shared" ca="1" si="21"/>
        <v>34.291099615249252</v>
      </c>
      <c r="D97">
        <f t="shared" si="22"/>
        <v>22.553267003445825</v>
      </c>
      <c r="E97">
        <f t="shared" si="23"/>
        <v>41.99981483920098</v>
      </c>
      <c r="F97" s="15">
        <f t="shared" ca="1" si="24"/>
        <v>34.291099615249252</v>
      </c>
      <c r="G97" s="15">
        <f t="shared" ca="1" si="28"/>
        <v>34.9</v>
      </c>
      <c r="I97" s="15">
        <f t="shared" si="25"/>
        <v>32.276540921323402</v>
      </c>
      <c r="J97" s="15">
        <f t="shared" si="26"/>
        <v>22.553267003445825</v>
      </c>
      <c r="K97" s="15">
        <f t="shared" si="27"/>
        <v>41.99981483920098</v>
      </c>
    </row>
    <row r="98" spans="1:11" x14ac:dyDescent="0.25">
      <c r="A98" s="7">
        <f t="shared" si="29"/>
        <v>79</v>
      </c>
      <c r="B98" s="18">
        <f t="shared" si="20"/>
        <v>31.437441290146126</v>
      </c>
      <c r="C98" s="18">
        <f t="shared" ca="1" si="21"/>
        <v>33.844488455937615</v>
      </c>
      <c r="D98">
        <f t="shared" si="22"/>
        <v>21.714167372268548</v>
      </c>
      <c r="E98">
        <f t="shared" si="23"/>
        <v>41.160715208023703</v>
      </c>
      <c r="F98" s="15">
        <f t="shared" ca="1" si="24"/>
        <v>33.844488455937615</v>
      </c>
      <c r="G98" s="15">
        <f t="shared" ca="1" si="28"/>
        <v>39.6</v>
      </c>
      <c r="I98" s="15">
        <f t="shared" si="25"/>
        <v>31.437441290146126</v>
      </c>
      <c r="J98" s="15">
        <f t="shared" si="26"/>
        <v>21.714167372268548</v>
      </c>
      <c r="K98" s="15">
        <f t="shared" si="27"/>
        <v>41.160715208023703</v>
      </c>
    </row>
    <row r="99" spans="1:11" x14ac:dyDescent="0.25">
      <c r="A99" s="7">
        <f t="shared" si="29"/>
        <v>80</v>
      </c>
      <c r="B99" s="18">
        <f t="shared" si="20"/>
        <v>30.598341658968849</v>
      </c>
      <c r="C99" s="18">
        <f t="shared" ca="1" si="21"/>
        <v>29.318917204930511</v>
      </c>
      <c r="D99">
        <f t="shared" si="22"/>
        <v>20.875067741091272</v>
      </c>
      <c r="E99">
        <f t="shared" si="23"/>
        <v>40.321615576846426</v>
      </c>
      <c r="F99" s="15">
        <f t="shared" ca="1" si="24"/>
        <v>29.318917204930511</v>
      </c>
      <c r="G99" s="15">
        <f t="shared" ca="1" si="28"/>
        <v>39.799999999999997</v>
      </c>
      <c r="I99" s="15">
        <f t="shared" si="25"/>
        <v>30.598341658968849</v>
      </c>
      <c r="J99" s="15">
        <f t="shared" si="26"/>
        <v>20.875067741091272</v>
      </c>
      <c r="K99" s="15">
        <f t="shared" si="27"/>
        <v>40.321615576846426</v>
      </c>
    </row>
    <row r="100" spans="1:11" x14ac:dyDescent="0.25">
      <c r="A100" s="7">
        <f t="shared" si="29"/>
        <v>81</v>
      </c>
      <c r="B100" s="18">
        <f t="shared" si="20"/>
        <v>29.759242027791572</v>
      </c>
      <c r="C100" s="18">
        <f t="shared" ca="1" si="21"/>
        <v>29.477010927588253</v>
      </c>
      <c r="D100">
        <f t="shared" si="22"/>
        <v>20.035968109913995</v>
      </c>
      <c r="E100">
        <f t="shared" si="23"/>
        <v>39.482515945669149</v>
      </c>
      <c r="F100" s="15">
        <f t="shared" ca="1" si="24"/>
        <v>29.477010927588253</v>
      </c>
      <c r="G100" s="15">
        <f t="shared" ca="1" si="28"/>
        <v>26.5</v>
      </c>
      <c r="I100" s="15">
        <f t="shared" si="25"/>
        <v>29.759242027791572</v>
      </c>
      <c r="J100" s="15">
        <f t="shared" si="26"/>
        <v>20.035968109913995</v>
      </c>
      <c r="K100" s="15">
        <f t="shared" si="27"/>
        <v>39.482515945669149</v>
      </c>
    </row>
    <row r="101" spans="1:11" x14ac:dyDescent="0.25">
      <c r="A101" s="7">
        <f t="shared" si="29"/>
        <v>82</v>
      </c>
      <c r="B101" s="18">
        <f t="shared" si="20"/>
        <v>28.920142396614281</v>
      </c>
      <c r="C101" s="18">
        <f t="shared" ca="1" si="21"/>
        <v>34.218446259782823</v>
      </c>
      <c r="D101">
        <f t="shared" si="22"/>
        <v>19.196868478736704</v>
      </c>
      <c r="E101">
        <f t="shared" si="23"/>
        <v>38.643416314491859</v>
      </c>
      <c r="F101" s="15">
        <f t="shared" ca="1" si="24"/>
        <v>34.218446259782823</v>
      </c>
      <c r="G101" s="15">
        <f t="shared" ca="1" si="28"/>
        <v>31.3</v>
      </c>
      <c r="I101" s="15">
        <f t="shared" si="25"/>
        <v>28.920142396614281</v>
      </c>
      <c r="J101" s="15">
        <f t="shared" si="26"/>
        <v>19.196868478736704</v>
      </c>
      <c r="K101" s="15">
        <f t="shared" si="27"/>
        <v>38.643416314491859</v>
      </c>
    </row>
    <row r="102" spans="1:11" x14ac:dyDescent="0.25">
      <c r="A102" s="7">
        <f t="shared" si="29"/>
        <v>83</v>
      </c>
      <c r="B102" s="18">
        <f t="shared" si="20"/>
        <v>28.081042765437005</v>
      </c>
      <c r="C102" s="18">
        <f t="shared" ca="1" si="21"/>
        <v>23.378204493556034</v>
      </c>
      <c r="D102">
        <f t="shared" si="22"/>
        <v>18.357768847559427</v>
      </c>
      <c r="E102">
        <f t="shared" si="23"/>
        <v>37.804316683314582</v>
      </c>
      <c r="F102" s="15">
        <f t="shared" ca="1" si="24"/>
        <v>23.378204493556034</v>
      </c>
      <c r="G102" s="15">
        <f t="shared" ca="1" si="28"/>
        <v>22.5</v>
      </c>
      <c r="I102" s="15">
        <f t="shared" si="25"/>
        <v>28.081042765437005</v>
      </c>
      <c r="J102" s="15">
        <f t="shared" si="26"/>
        <v>18.357768847559427</v>
      </c>
      <c r="K102" s="15">
        <f t="shared" si="27"/>
        <v>37.804316683314582</v>
      </c>
    </row>
    <row r="103" spans="1:11" x14ac:dyDescent="0.25">
      <c r="A103" s="7">
        <f t="shared" si="29"/>
        <v>84</v>
      </c>
      <c r="B103" s="18">
        <f t="shared" si="20"/>
        <v>27.241943134259728</v>
      </c>
      <c r="C103" s="18">
        <f t="shared" ca="1" si="21"/>
        <v>25.565787377833775</v>
      </c>
      <c r="D103">
        <f t="shared" si="22"/>
        <v>17.51866921638215</v>
      </c>
      <c r="E103">
        <f t="shared" si="23"/>
        <v>36.965217052137305</v>
      </c>
      <c r="F103" s="15">
        <f t="shared" ca="1" si="24"/>
        <v>25.565787377833775</v>
      </c>
      <c r="G103" s="15">
        <f t="shared" ca="1" si="28"/>
        <v>21.7</v>
      </c>
      <c r="I103" s="15">
        <f t="shared" si="25"/>
        <v>27.241943134259728</v>
      </c>
      <c r="J103" s="15">
        <f t="shared" si="26"/>
        <v>17.51866921638215</v>
      </c>
      <c r="K103" s="15">
        <f t="shared" si="27"/>
        <v>36.965217052137305</v>
      </c>
    </row>
    <row r="104" spans="1:11" x14ac:dyDescent="0.25">
      <c r="A104" s="7">
        <f t="shared" si="29"/>
        <v>85</v>
      </c>
      <c r="B104" s="18">
        <f t="shared" si="20"/>
        <v>26.402843503082451</v>
      </c>
      <c r="C104" s="18">
        <f t="shared" ca="1" si="21"/>
        <v>25.144638662049402</v>
      </c>
      <c r="D104">
        <f t="shared" si="22"/>
        <v>16.679569585204874</v>
      </c>
      <c r="E104">
        <f t="shared" si="23"/>
        <v>36.126117420960028</v>
      </c>
      <c r="F104" s="15">
        <f t="shared" ca="1" si="24"/>
        <v>25.144638662049402</v>
      </c>
      <c r="G104" s="15">
        <f t="shared" ca="1" si="28"/>
        <v>31.3</v>
      </c>
      <c r="I104" s="15">
        <f t="shared" si="25"/>
        <v>26.402843503082451</v>
      </c>
      <c r="J104" s="15">
        <f t="shared" si="26"/>
        <v>16.679569585204874</v>
      </c>
      <c r="K104" s="15">
        <f t="shared" si="27"/>
        <v>36.126117420960028</v>
      </c>
    </row>
    <row r="105" spans="1:11" x14ac:dyDescent="0.25">
      <c r="A105" s="7">
        <f t="shared" si="29"/>
        <v>86</v>
      </c>
      <c r="B105" s="18">
        <f t="shared" si="20"/>
        <v>25.563743871905174</v>
      </c>
      <c r="C105" s="18">
        <f t="shared" ca="1" si="21"/>
        <v>24.69533404872282</v>
      </c>
      <c r="D105">
        <f t="shared" si="22"/>
        <v>15.840469954027597</v>
      </c>
      <c r="E105">
        <f t="shared" si="23"/>
        <v>35.287017789782752</v>
      </c>
      <c r="F105" s="15">
        <f t="shared" ca="1" si="24"/>
        <v>24.69533404872282</v>
      </c>
      <c r="G105" s="15">
        <f t="shared" ca="1" si="28"/>
        <v>25.7</v>
      </c>
      <c r="I105" s="15">
        <f t="shared" si="25"/>
        <v>25.563743871905174</v>
      </c>
      <c r="J105" s="15">
        <f t="shared" si="26"/>
        <v>15.840469954027597</v>
      </c>
      <c r="K105" s="15">
        <f t="shared" si="27"/>
        <v>35.287017789782752</v>
      </c>
    </row>
    <row r="106" spans="1:11" x14ac:dyDescent="0.25">
      <c r="A106" s="7">
        <f t="shared" si="29"/>
        <v>87</v>
      </c>
      <c r="B106" s="18">
        <f t="shared" si="20"/>
        <v>24.724644240727883</v>
      </c>
      <c r="C106" s="18">
        <f t="shared" ca="1" si="21"/>
        <v>20.302028678373002</v>
      </c>
      <c r="D106">
        <f t="shared" si="22"/>
        <v>15.001370322850306</v>
      </c>
      <c r="E106">
        <f t="shared" si="23"/>
        <v>34.447918158605461</v>
      </c>
      <c r="F106" s="15">
        <f t="shared" ca="1" si="24"/>
        <v>20.302028678373002</v>
      </c>
      <c r="G106" s="15">
        <f t="shared" ca="1" si="28"/>
        <v>32.1</v>
      </c>
      <c r="I106" s="15">
        <f t="shared" si="25"/>
        <v>24.724644240727883</v>
      </c>
      <c r="J106" s="15">
        <f t="shared" si="26"/>
        <v>15.001370322850306</v>
      </c>
      <c r="K106" s="15">
        <f t="shared" si="27"/>
        <v>34.447918158605461</v>
      </c>
    </row>
    <row r="107" spans="1:11" x14ac:dyDescent="0.25">
      <c r="A107" s="7">
        <f t="shared" si="29"/>
        <v>88</v>
      </c>
      <c r="B107" s="18">
        <f t="shared" si="20"/>
        <v>23.885544609550607</v>
      </c>
      <c r="C107" s="18">
        <f t="shared" ca="1" si="21"/>
        <v>23.298143318450091</v>
      </c>
      <c r="D107">
        <f t="shared" si="22"/>
        <v>14.162270691673029</v>
      </c>
      <c r="E107">
        <f t="shared" si="23"/>
        <v>33.608818527428184</v>
      </c>
      <c r="F107" s="15">
        <f t="shared" ca="1" si="24"/>
        <v>23.298143318450091</v>
      </c>
      <c r="G107" s="15">
        <f t="shared" ca="1" si="28"/>
        <v>20.2</v>
      </c>
      <c r="I107" s="15">
        <f t="shared" si="25"/>
        <v>23.885544609550607</v>
      </c>
      <c r="J107" s="15">
        <f t="shared" si="26"/>
        <v>14.162270691673029</v>
      </c>
      <c r="K107" s="15">
        <f t="shared" si="27"/>
        <v>33.608818527428184</v>
      </c>
    </row>
    <row r="108" spans="1:11" x14ac:dyDescent="0.25">
      <c r="A108" s="7">
        <f t="shared" si="29"/>
        <v>89</v>
      </c>
      <c r="B108" s="18">
        <f t="shared" si="20"/>
        <v>23.04644497837333</v>
      </c>
      <c r="C108" s="18">
        <f t="shared" ca="1" si="21"/>
        <v>21.022445277889286</v>
      </c>
      <c r="D108">
        <f t="shared" si="22"/>
        <v>13.323171060495753</v>
      </c>
      <c r="E108">
        <f t="shared" si="23"/>
        <v>32.769718896250907</v>
      </c>
      <c r="F108" s="15">
        <f t="shared" ca="1" si="24"/>
        <v>21.022445277889286</v>
      </c>
      <c r="G108" s="15">
        <f t="shared" ca="1" si="28"/>
        <v>24.3</v>
      </c>
      <c r="I108" s="15">
        <f t="shared" si="25"/>
        <v>23.04644497837333</v>
      </c>
      <c r="J108" s="15">
        <f t="shared" si="26"/>
        <v>13.323171060495753</v>
      </c>
      <c r="K108" s="15">
        <f t="shared" si="27"/>
        <v>32.769718896250907</v>
      </c>
    </row>
    <row r="109" spans="1:11" x14ac:dyDescent="0.25">
      <c r="A109" s="7">
        <f t="shared" si="29"/>
        <v>90</v>
      </c>
      <c r="B109" s="18">
        <f t="shared" si="20"/>
        <v>22.207345347196053</v>
      </c>
      <c r="C109" s="18">
        <f t="shared" ca="1" si="21"/>
        <v>19.861259807990372</v>
      </c>
      <c r="D109">
        <f t="shared" si="22"/>
        <v>12.484071429318476</v>
      </c>
      <c r="E109">
        <f t="shared" si="23"/>
        <v>31.930619265073631</v>
      </c>
      <c r="F109" s="15">
        <f t="shared" ca="1" si="24"/>
        <v>19.861259807990372</v>
      </c>
      <c r="G109" s="15">
        <f t="shared" ca="1" si="28"/>
        <v>26.7</v>
      </c>
      <c r="I109" s="15">
        <f t="shared" si="25"/>
        <v>22.207345347196053</v>
      </c>
      <c r="J109" s="15">
        <f t="shared" si="26"/>
        <v>12.484071429318476</v>
      </c>
      <c r="K109" s="15">
        <f t="shared" si="27"/>
        <v>31.930619265073631</v>
      </c>
    </row>
    <row r="110" spans="1:11" x14ac:dyDescent="0.25">
      <c r="A110" s="7">
        <f t="shared" si="29"/>
        <v>91</v>
      </c>
      <c r="B110" s="18">
        <f t="shared" si="20"/>
        <v>21.368245716018762</v>
      </c>
      <c r="C110" s="18">
        <f t="shared" ca="1" si="21"/>
        <v>16.702414708426176</v>
      </c>
      <c r="D110">
        <f t="shared" si="22"/>
        <v>11.644971798141185</v>
      </c>
      <c r="E110">
        <f t="shared" si="23"/>
        <v>31.09151963389634</v>
      </c>
      <c r="F110" s="15">
        <f t="shared" ca="1" si="24"/>
        <v>16.702414708426176</v>
      </c>
      <c r="G110" s="15">
        <f t="shared" ca="1" si="28"/>
        <v>30.7</v>
      </c>
      <c r="I110" s="15">
        <f t="shared" si="25"/>
        <v>21.368245716018762</v>
      </c>
      <c r="J110" s="15">
        <f t="shared" si="26"/>
        <v>11.644971798141185</v>
      </c>
      <c r="K110" s="15">
        <f t="shared" si="27"/>
        <v>31.09151963389634</v>
      </c>
    </row>
    <row r="111" spans="1:11" x14ac:dyDescent="0.25">
      <c r="A111" s="7">
        <f t="shared" si="29"/>
        <v>92</v>
      </c>
      <c r="B111" s="18">
        <f t="shared" si="20"/>
        <v>20.529146084841486</v>
      </c>
      <c r="C111" s="18">
        <f t="shared" ca="1" si="21"/>
        <v>17.303675589830942</v>
      </c>
      <c r="D111">
        <f t="shared" si="22"/>
        <v>10.805872166963908</v>
      </c>
      <c r="E111">
        <f t="shared" si="23"/>
        <v>30.252420002719063</v>
      </c>
      <c r="F111" s="15">
        <f t="shared" ca="1" si="24"/>
        <v>17.303675589830942</v>
      </c>
      <c r="G111" s="15">
        <f t="shared" ca="1" si="28"/>
        <v>26</v>
      </c>
      <c r="I111" s="15">
        <f t="shared" si="25"/>
        <v>20.529146084841486</v>
      </c>
      <c r="J111" s="15">
        <f t="shared" si="26"/>
        <v>10.805872166963908</v>
      </c>
      <c r="K111" s="15">
        <f t="shared" si="27"/>
        <v>30.252420002719063</v>
      </c>
    </row>
    <row r="112" spans="1:11" x14ac:dyDescent="0.25">
      <c r="A112" s="7">
        <f t="shared" si="29"/>
        <v>93</v>
      </c>
      <c r="B112" s="18">
        <f t="shared" si="20"/>
        <v>19.690046453664209</v>
      </c>
      <c r="C112" s="18">
        <f t="shared" ca="1" si="21"/>
        <v>17.795615244961539</v>
      </c>
      <c r="D112">
        <f t="shared" si="22"/>
        <v>9.9667725357866317</v>
      </c>
      <c r="E112">
        <f t="shared" si="23"/>
        <v>29.413320371541786</v>
      </c>
      <c r="F112" s="15">
        <f t="shared" ca="1" si="24"/>
        <v>17.795615244961539</v>
      </c>
      <c r="G112" s="15">
        <f t="shared" ca="1" si="28"/>
        <v>18.5</v>
      </c>
      <c r="I112" s="15">
        <f t="shared" si="25"/>
        <v>19.690046453664209</v>
      </c>
      <c r="J112" s="15">
        <f t="shared" si="26"/>
        <v>9.9667725357866317</v>
      </c>
      <c r="K112" s="15">
        <f t="shared" si="27"/>
        <v>29.413320371541786</v>
      </c>
    </row>
    <row r="113" spans="1:11" x14ac:dyDescent="0.25">
      <c r="A113" s="7">
        <f t="shared" si="29"/>
        <v>94</v>
      </c>
      <c r="B113" s="18">
        <f t="shared" si="20"/>
        <v>18.850946822486932</v>
      </c>
      <c r="C113" s="18">
        <f t="shared" ca="1" si="21"/>
        <v>15.527108875803791</v>
      </c>
      <c r="D113">
        <f t="shared" si="22"/>
        <v>9.127672904609355</v>
      </c>
      <c r="E113">
        <f t="shared" si="23"/>
        <v>28.57422074036451</v>
      </c>
      <c r="F113" s="15">
        <f t="shared" ca="1" si="24"/>
        <v>15.527108875803791</v>
      </c>
      <c r="G113" s="15">
        <f t="shared" ca="1" si="28"/>
        <v>19.8</v>
      </c>
      <c r="I113" s="15">
        <f t="shared" si="25"/>
        <v>18.850946822486932</v>
      </c>
      <c r="J113" s="15">
        <f t="shared" si="26"/>
        <v>9.127672904609355</v>
      </c>
      <c r="K113" s="15">
        <f t="shared" si="27"/>
        <v>28.57422074036451</v>
      </c>
    </row>
    <row r="114" spans="1:11" x14ac:dyDescent="0.25">
      <c r="A114" s="7">
        <f t="shared" si="29"/>
        <v>95</v>
      </c>
      <c r="B114" s="18">
        <f t="shared" si="20"/>
        <v>18.011847191309641</v>
      </c>
      <c r="C114" s="18">
        <f t="shared" ca="1" si="21"/>
        <v>16.144282513182986</v>
      </c>
      <c r="D114">
        <f t="shared" si="22"/>
        <v>8.2885732734320641</v>
      </c>
      <c r="E114">
        <f t="shared" si="23"/>
        <v>27.735121109187219</v>
      </c>
      <c r="F114" s="15">
        <f t="shared" ca="1" si="24"/>
        <v>16.144282513182986</v>
      </c>
      <c r="G114" s="15">
        <f t="shared" ca="1" si="28"/>
        <v>17</v>
      </c>
      <c r="I114" s="15">
        <f t="shared" si="25"/>
        <v>18.011847191309641</v>
      </c>
      <c r="J114" s="15">
        <f t="shared" si="26"/>
        <v>8.2885732734320641</v>
      </c>
      <c r="K114" s="15">
        <f t="shared" si="27"/>
        <v>27.735121109187219</v>
      </c>
    </row>
    <row r="115" spans="1:11" x14ac:dyDescent="0.25">
      <c r="A115" s="7">
        <f t="shared" si="29"/>
        <v>96</v>
      </c>
      <c r="B115" s="18">
        <f t="shared" si="20"/>
        <v>17.172747560132365</v>
      </c>
      <c r="C115" s="18">
        <f t="shared" ca="1" si="21"/>
        <v>19.278775817071825</v>
      </c>
      <c r="D115">
        <f t="shared" si="22"/>
        <v>7.4494736422547874</v>
      </c>
      <c r="E115">
        <f t="shared" si="23"/>
        <v>26.896021478009942</v>
      </c>
      <c r="F115" s="15">
        <f t="shared" ca="1" si="24"/>
        <v>19.278775817071825</v>
      </c>
      <c r="G115" s="15">
        <f t="shared" ca="1" si="28"/>
        <v>26.7</v>
      </c>
      <c r="I115" s="15">
        <f t="shared" si="25"/>
        <v>17.172747560132365</v>
      </c>
      <c r="J115" s="15">
        <f t="shared" ref="J115:J146" si="30">I115-VLOOKUP(A115,$B$8:$F$11,5)</f>
        <v>7.4494736422547874</v>
      </c>
      <c r="K115" s="15">
        <f t="shared" si="27"/>
        <v>26.896021478009942</v>
      </c>
    </row>
    <row r="116" spans="1:11" x14ac:dyDescent="0.25">
      <c r="A116" s="7">
        <f t="shared" si="29"/>
        <v>97</v>
      </c>
      <c r="B116" s="18">
        <f t="shared" si="20"/>
        <v>16.333647928955088</v>
      </c>
      <c r="C116" s="18">
        <f t="shared" ca="1" si="21"/>
        <v>10.894256483057903</v>
      </c>
      <c r="D116">
        <f t="shared" si="22"/>
        <v>6.6103740110775107</v>
      </c>
      <c r="E116">
        <f t="shared" si="23"/>
        <v>26.056921846832665</v>
      </c>
      <c r="F116" s="15">
        <f t="shared" ca="1" si="24"/>
        <v>10.894256483057903</v>
      </c>
      <c r="G116" s="15">
        <f t="shared" ca="1" si="28"/>
        <v>23.3</v>
      </c>
      <c r="I116" s="15">
        <f t="shared" si="25"/>
        <v>16.333647928955088</v>
      </c>
      <c r="J116" s="15">
        <f t="shared" si="30"/>
        <v>6.6103740110775107</v>
      </c>
      <c r="K116" s="15">
        <f t="shared" si="27"/>
        <v>26.056921846832665</v>
      </c>
    </row>
    <row r="117" spans="1:11" x14ac:dyDescent="0.25">
      <c r="A117" s="7">
        <f t="shared" si="29"/>
        <v>98</v>
      </c>
      <c r="B117" s="18">
        <f t="shared" si="20"/>
        <v>15.494548297777811</v>
      </c>
      <c r="C117" s="18">
        <f t="shared" ca="1" si="21"/>
        <v>23.517239134426823</v>
      </c>
      <c r="D117">
        <f t="shared" si="22"/>
        <v>5.771274379900234</v>
      </c>
      <c r="E117">
        <f t="shared" si="23"/>
        <v>25.217822215655389</v>
      </c>
      <c r="F117" s="15">
        <f t="shared" ca="1" si="24"/>
        <v>23.517239134426823</v>
      </c>
      <c r="G117" s="15">
        <f t="shared" ca="1" si="28"/>
        <v>22.7</v>
      </c>
      <c r="I117" s="15">
        <f t="shared" si="25"/>
        <v>15.494548297777811</v>
      </c>
      <c r="J117" s="15">
        <f t="shared" si="30"/>
        <v>5.771274379900234</v>
      </c>
      <c r="K117" s="15">
        <f t="shared" si="27"/>
        <v>25.217822215655389</v>
      </c>
    </row>
    <row r="118" spans="1:11" x14ac:dyDescent="0.25">
      <c r="A118" s="7">
        <f t="shared" ref="A118:A119" si="31">A117+1</f>
        <v>99</v>
      </c>
      <c r="B118" s="18">
        <f t="shared" si="20"/>
        <v>14.655448666600535</v>
      </c>
      <c r="C118" s="18">
        <f t="shared" ca="1" si="21"/>
        <v>13.2207234387319</v>
      </c>
      <c r="D118">
        <f t="shared" si="22"/>
        <v>4.9321747487229572</v>
      </c>
      <c r="E118">
        <f t="shared" si="23"/>
        <v>24.378722584478112</v>
      </c>
      <c r="F118" s="15">
        <f t="shared" ca="1" si="24"/>
        <v>13.2207234387319</v>
      </c>
      <c r="G118" s="15">
        <f t="shared" ca="1" si="28"/>
        <v>12</v>
      </c>
      <c r="I118" s="15">
        <f t="shared" si="25"/>
        <v>14.655448666600535</v>
      </c>
      <c r="J118" s="15">
        <f t="shared" si="30"/>
        <v>4.9321747487229572</v>
      </c>
      <c r="K118" s="15">
        <f t="shared" si="27"/>
        <v>24.378722584478112</v>
      </c>
    </row>
    <row r="119" spans="1:11" x14ac:dyDescent="0.25">
      <c r="A119" s="7">
        <f t="shared" si="31"/>
        <v>100</v>
      </c>
      <c r="B119" s="18">
        <f t="shared" si="20"/>
        <v>13.816349035423244</v>
      </c>
      <c r="C119" s="18">
        <f t="shared" ca="1" si="21"/>
        <v>13.346077380759462</v>
      </c>
      <c r="D119">
        <f t="shared" si="22"/>
        <v>4.0930751175456663</v>
      </c>
      <c r="E119">
        <f t="shared" si="23"/>
        <v>23.539622953300821</v>
      </c>
      <c r="F119" s="15">
        <f t="shared" ca="1" si="24"/>
        <v>13.346077380759462</v>
      </c>
      <c r="G119" s="15">
        <f t="shared" ca="1" si="28"/>
        <v>13.6</v>
      </c>
      <c r="I119" s="15">
        <f t="shared" si="25"/>
        <v>13.816349035423244</v>
      </c>
      <c r="J119" s="15">
        <f t="shared" si="30"/>
        <v>4.0930751175456663</v>
      </c>
      <c r="K119" s="15">
        <f t="shared" si="27"/>
        <v>23.539622953300821</v>
      </c>
    </row>
  </sheetData>
  <hyperlinks>
    <hyperlink ref="A1:E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6" name="Check Box 2">
              <controlPr defaultSize="0" autoFill="0" autoLine="0" autoPict="0">
                <anchor moveWithCells="1">
                  <from>
                    <xdr:col>8</xdr:col>
                    <xdr:colOff>209550</xdr:colOff>
                    <xdr:row>7</xdr:row>
                    <xdr:rowOff>123825</xdr:rowOff>
                  </from>
                  <to>
                    <xdr:col>10</xdr:col>
                    <xdr:colOff>762000</xdr:colOff>
                    <xdr:row>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7" name="Group Box 3">
              <controlPr defaultSize="0" autoFill="0" autoPict="0">
                <anchor moveWithCells="1">
                  <from>
                    <xdr:col>8</xdr:col>
                    <xdr:colOff>238125</xdr:colOff>
                    <xdr:row>6</xdr:row>
                    <xdr:rowOff>0</xdr:rowOff>
                  </from>
                  <to>
                    <xdr:col>10</xdr:col>
                    <xdr:colOff>485775</xdr:colOff>
                    <xdr:row>6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8" name="Option Button 4">
              <controlPr defaultSize="0" autoFill="0" autoLine="0" autoPict="0">
                <anchor moveWithCells="1">
                  <from>
                    <xdr:col>8</xdr:col>
                    <xdr:colOff>238125</xdr:colOff>
                    <xdr:row>6</xdr:row>
                    <xdr:rowOff>85725</xdr:rowOff>
                  </from>
                  <to>
                    <xdr:col>10</xdr:col>
                    <xdr:colOff>371475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9" name="Option Button 5">
              <controlPr defaultSize="0" autoFill="0" autoLine="0" autoPict="0">
                <anchor moveWithCells="1">
                  <from>
                    <xdr:col>8</xdr:col>
                    <xdr:colOff>238125</xdr:colOff>
                    <xdr:row>6</xdr:row>
                    <xdr:rowOff>295275</xdr:rowOff>
                  </from>
                  <to>
                    <xdr:col>10</xdr:col>
                    <xdr:colOff>419100</xdr:colOff>
                    <xdr:row>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29" r:id="rId10" name="Button 809">
              <controlPr defaultSize="0" print="0" autoFill="0" autoPict="0" macro="[0]!Макрос1">
                <anchor moveWithCells="1" sizeWithCells="1">
                  <from>
                    <xdr:col>15</xdr:col>
                    <xdr:colOff>76200</xdr:colOff>
                    <xdr:row>17</xdr:row>
                    <xdr:rowOff>85725</xdr:rowOff>
                  </from>
                  <to>
                    <xdr:col>19</xdr:col>
                    <xdr:colOff>419100</xdr:colOff>
                    <xdr:row>17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31" r:id="rId11" name="Check Box 911">
              <controlPr defaultSize="0" autoFill="0" autoLine="0" autoPict="0">
                <anchor moveWithCells="1">
                  <from>
                    <xdr:col>8</xdr:col>
                    <xdr:colOff>209550</xdr:colOff>
                    <xdr:row>9</xdr:row>
                    <xdr:rowOff>47625</xdr:rowOff>
                  </from>
                  <to>
                    <xdr:col>10</xdr:col>
                    <xdr:colOff>742950</xdr:colOff>
                    <xdr:row>11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V115"/>
  <sheetViews>
    <sheetView workbookViewId="0">
      <selection activeCell="A2" sqref="A2"/>
    </sheetView>
  </sheetViews>
  <sheetFormatPr defaultRowHeight="15" x14ac:dyDescent="0.25"/>
  <cols>
    <col min="1" max="1" width="17.5703125" customWidth="1"/>
    <col min="2" max="2" width="17.140625" customWidth="1"/>
    <col min="3" max="3" width="22.42578125" customWidth="1"/>
    <col min="4" max="4" width="3.7109375" customWidth="1"/>
    <col min="5" max="5" width="10.28515625" customWidth="1"/>
    <col min="6" max="6" width="12.85546875" bestFit="1" customWidth="1"/>
    <col min="7" max="7" width="11" customWidth="1"/>
    <col min="8" max="8" width="8.28515625" bestFit="1" customWidth="1"/>
    <col min="9" max="9" width="10.85546875" customWidth="1"/>
    <col min="10" max="10" width="11" customWidth="1"/>
    <col min="14" max="14" width="9.5703125" bestFit="1" customWidth="1"/>
  </cols>
  <sheetData>
    <row r="1" spans="1:22" ht="26.25" x14ac:dyDescent="0.25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5.75" x14ac:dyDescent="0.25">
      <c r="A2" s="37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8.75" x14ac:dyDescent="0.25">
      <c r="A3" s="1" t="s">
        <v>19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8" t="s">
        <v>28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6" spans="1:22" ht="60" x14ac:dyDescent="0.25">
      <c r="B6" s="14" t="s">
        <v>21</v>
      </c>
      <c r="C6" s="14" t="s">
        <v>48</v>
      </c>
      <c r="J6" s="10" t="s">
        <v>47</v>
      </c>
    </row>
    <row r="7" spans="1:22" ht="30" x14ac:dyDescent="0.25">
      <c r="A7" s="14" t="s">
        <v>23</v>
      </c>
      <c r="B7" s="24">
        <v>8</v>
      </c>
      <c r="G7">
        <v>2</v>
      </c>
      <c r="J7" t="str">
        <f>"Генерация сезонных трендов (периодические функции). "&amp;IF(G7=2,"Равномерный ","Нормальный ")&amp;"разброс"</f>
        <v>Генерация сезонных трендов (периодические функции). Равномерный разброс</v>
      </c>
    </row>
    <row r="8" spans="1:22" ht="30" x14ac:dyDescent="0.25">
      <c r="A8" s="14" t="s">
        <v>25</v>
      </c>
      <c r="B8" s="21">
        <v>2</v>
      </c>
      <c r="C8" s="21">
        <v>4</v>
      </c>
      <c r="D8" s="35"/>
    </row>
    <row r="10" spans="1:22" x14ac:dyDescent="0.25">
      <c r="B10" t="s">
        <v>24</v>
      </c>
      <c r="J10" t="b">
        <v>1</v>
      </c>
    </row>
    <row r="11" spans="1:22" x14ac:dyDescent="0.25">
      <c r="A11" s="7" t="s">
        <v>22</v>
      </c>
      <c r="B11" s="21">
        <v>0.1</v>
      </c>
      <c r="J11" t="b">
        <v>1</v>
      </c>
    </row>
    <row r="13" spans="1:22" ht="30" x14ac:dyDescent="0.25">
      <c r="A13" s="14" t="s">
        <v>10</v>
      </c>
      <c r="B13" s="22">
        <v>0.75</v>
      </c>
      <c r="C13" s="16"/>
      <c r="E13" s="10" t="s">
        <v>27</v>
      </c>
    </row>
    <row r="15" spans="1:22" ht="45" x14ac:dyDescent="0.25">
      <c r="A15" s="19" t="s">
        <v>12</v>
      </c>
      <c r="B15" s="13" t="s">
        <v>13</v>
      </c>
      <c r="C15" s="13" t="s">
        <v>16</v>
      </c>
      <c r="E15" s="17" t="s">
        <v>14</v>
      </c>
      <c r="F15" s="17" t="s">
        <v>15</v>
      </c>
      <c r="G15" s="17" t="s">
        <v>18</v>
      </c>
      <c r="H15" s="17" t="s">
        <v>17</v>
      </c>
      <c r="I15" s="17" t="s">
        <v>26</v>
      </c>
    </row>
    <row r="16" spans="1:22" x14ac:dyDescent="0.25">
      <c r="A16" s="7">
        <v>0</v>
      </c>
      <c r="B16" s="18">
        <f>SIN(2*PI()/100*A16*$B$7)+A16*$B$11+$C$8*SIN(2*PI()/100*A16*$B$8)</f>
        <v>0</v>
      </c>
      <c r="C16" s="18">
        <f t="shared" ref="C16:C47" ca="1" si="0">IF($G$7-1,F16,E16)</f>
        <v>-1.5</v>
      </c>
      <c r="E16" s="15">
        <f t="shared" ref="E16:E47" ca="1" si="1">_xlfn.NORM.INV(RAND(),B16,$B$13)</f>
        <v>0.52791153833816784</v>
      </c>
      <c r="F16" s="15">
        <f ca="1">RANDBETWEEN((B16-$B$13*3)*10,(B16+$B$13*3)*10)/10</f>
        <v>-1.5</v>
      </c>
      <c r="G16" s="15">
        <f t="shared" ref="G16:G47" si="2">IF($J$10,B16-$B$13*3,NA())</f>
        <v>-2.25</v>
      </c>
      <c r="H16" s="15">
        <f t="shared" ref="H16:H47" si="3">IF($J$10,B16+$B$13*3,NA())</f>
        <v>2.25</v>
      </c>
      <c r="I16" s="15">
        <f>IF($J$11,B16,NA())</f>
        <v>0</v>
      </c>
    </row>
    <row r="17" spans="1:9" x14ac:dyDescent="0.25">
      <c r="A17" s="7">
        <f>A16+1</f>
        <v>1</v>
      </c>
      <c r="B17" s="18">
        <f t="shared" ref="B17:B80" si="4">SIN(2*PI()/100*A17*$B$7)+A17*$B$11+$C$8*SIN(2*PI()/100*A17*$B$8)</f>
        <v>1.0830866083589323</v>
      </c>
      <c r="C17" s="18">
        <f t="shared" ca="1" si="0"/>
        <v>1.6</v>
      </c>
      <c r="E17" s="15">
        <f t="shared" ca="1" si="1"/>
        <v>0.82596736413393734</v>
      </c>
      <c r="F17" s="15">
        <f t="shared" ref="F17:F80" ca="1" si="5">RANDBETWEEN((B17-$B$13*3)*10,(B17+$B$13*3)*10)/10</f>
        <v>1.6</v>
      </c>
      <c r="G17" s="15">
        <f t="shared" si="2"/>
        <v>-1.1669133916410677</v>
      </c>
      <c r="H17" s="15">
        <f t="shared" si="3"/>
        <v>3.3330866083589323</v>
      </c>
      <c r="I17" s="15">
        <f t="shared" ref="I17:I80" si="6">IF($J$11,B17,NA())</f>
        <v>1.0830866083589323</v>
      </c>
    </row>
    <row r="18" spans="1:9" x14ac:dyDescent="0.25">
      <c r="A18" s="7">
        <f t="shared" ref="A18:A81" si="7">A17+1</f>
        <v>2</v>
      </c>
      <c r="B18" s="18">
        <f t="shared" si="4"/>
        <v>2.039087474161434</v>
      </c>
      <c r="C18" s="18">
        <f t="shared" ca="1" si="0"/>
        <v>3.7</v>
      </c>
      <c r="E18" s="15">
        <f t="shared" ca="1" si="1"/>
        <v>1.1800309958204933</v>
      </c>
      <c r="F18" s="15">
        <f t="shared" ca="1" si="5"/>
        <v>3.7</v>
      </c>
      <c r="G18" s="15">
        <f t="shared" si="2"/>
        <v>-0.21091252583856601</v>
      </c>
      <c r="H18" s="15">
        <f t="shared" si="3"/>
        <v>4.289087474161434</v>
      </c>
      <c r="I18" s="15">
        <f t="shared" si="6"/>
        <v>2.039087474161434</v>
      </c>
    </row>
    <row r="19" spans="1:9" x14ac:dyDescent="0.25">
      <c r="A19" s="7">
        <f t="shared" si="7"/>
        <v>3</v>
      </c>
      <c r="B19" s="18">
        <f t="shared" si="4"/>
        <v>2.7705249391669833</v>
      </c>
      <c r="C19" s="18">
        <f t="shared" ca="1" si="0"/>
        <v>3.6</v>
      </c>
      <c r="E19" s="15">
        <f t="shared" ca="1" si="1"/>
        <v>3.8059094381217347</v>
      </c>
      <c r="F19" s="15">
        <f t="shared" ca="1" si="5"/>
        <v>3.6</v>
      </c>
      <c r="G19" s="15">
        <f t="shared" si="2"/>
        <v>0.52052493916698328</v>
      </c>
      <c r="H19" s="15">
        <f t="shared" si="3"/>
        <v>5.0205249391669833</v>
      </c>
      <c r="I19" s="15">
        <f t="shared" si="6"/>
        <v>2.7705249391669833</v>
      </c>
    </row>
    <row r="20" spans="1:9" x14ac:dyDescent="0.25">
      <c r="A20" s="7">
        <f t="shared" si="7"/>
        <v>4</v>
      </c>
      <c r="B20" s="18">
        <f t="shared" si="4"/>
        <v>3.2318417488728808</v>
      </c>
      <c r="C20" s="18">
        <f t="shared" ca="1" si="0"/>
        <v>3.5</v>
      </c>
      <c r="E20" s="15">
        <f t="shared" ca="1" si="1"/>
        <v>2.3998441525710974</v>
      </c>
      <c r="F20" s="15">
        <f t="shared" ca="1" si="5"/>
        <v>3.5</v>
      </c>
      <c r="G20" s="15">
        <f t="shared" si="2"/>
        <v>0.98184174887288078</v>
      </c>
      <c r="H20" s="15">
        <f t="shared" si="3"/>
        <v>5.4818417488728812</v>
      </c>
      <c r="I20" s="15">
        <f t="shared" si="6"/>
        <v>3.2318417488728808</v>
      </c>
    </row>
    <row r="21" spans="1:9" x14ac:dyDescent="0.25">
      <c r="A21" s="7">
        <f t="shared" si="7"/>
        <v>5</v>
      </c>
      <c r="B21" s="18">
        <f t="shared" si="4"/>
        <v>3.4389262614623659</v>
      </c>
      <c r="C21" s="18">
        <f t="shared" ca="1" si="0"/>
        <v>3.9</v>
      </c>
      <c r="E21" s="15">
        <f t="shared" ca="1" si="1"/>
        <v>4.5081192613065442</v>
      </c>
      <c r="F21" s="15">
        <f t="shared" ca="1" si="5"/>
        <v>3.9</v>
      </c>
      <c r="G21" s="15">
        <f t="shared" si="2"/>
        <v>1.1889262614623659</v>
      </c>
      <c r="H21" s="15">
        <f t="shared" si="3"/>
        <v>5.6889262614623659</v>
      </c>
      <c r="I21" s="15">
        <f t="shared" si="6"/>
        <v>3.4389262614623659</v>
      </c>
    </row>
    <row r="22" spans="1:9" x14ac:dyDescent="0.25">
      <c r="A22" s="7">
        <f t="shared" si="7"/>
        <v>6</v>
      </c>
      <c r="B22" s="18">
        <f t="shared" si="4"/>
        <v>3.4635216572790588</v>
      </c>
      <c r="C22" s="18">
        <f t="shared" ca="1" si="0"/>
        <v>2.1</v>
      </c>
      <c r="E22" s="15">
        <f t="shared" ca="1" si="1"/>
        <v>3.3517607942139485</v>
      </c>
      <c r="F22" s="15">
        <f t="shared" ca="1" si="5"/>
        <v>2.1</v>
      </c>
      <c r="G22" s="15">
        <f t="shared" si="2"/>
        <v>1.2135216572790588</v>
      </c>
      <c r="H22" s="15">
        <f t="shared" si="3"/>
        <v>5.7135216572790588</v>
      </c>
      <c r="I22" s="15">
        <f t="shared" si="6"/>
        <v>3.4635216572790588</v>
      </c>
    </row>
    <row r="23" spans="1:9" x14ac:dyDescent="0.25">
      <c r="A23" s="7">
        <f t="shared" si="7"/>
        <v>7</v>
      </c>
      <c r="B23" s="18">
        <f t="shared" si="4"/>
        <v>3.4139284184184788</v>
      </c>
      <c r="C23" s="18">
        <f t="shared" ca="1" si="0"/>
        <v>1.9</v>
      </c>
      <c r="E23" s="15">
        <f t="shared" ca="1" si="1"/>
        <v>3.6754808729142514</v>
      </c>
      <c r="F23" s="15">
        <f t="shared" ca="1" si="5"/>
        <v>1.9</v>
      </c>
      <c r="G23" s="15">
        <f t="shared" si="2"/>
        <v>1.1639284184184788</v>
      </c>
      <c r="H23" s="15">
        <f t="shared" si="3"/>
        <v>5.6639284184184788</v>
      </c>
      <c r="I23" s="15">
        <f t="shared" si="6"/>
        <v>3.4139284184184788</v>
      </c>
    </row>
    <row r="24" spans="1:9" x14ac:dyDescent="0.25">
      <c r="A24" s="7">
        <f t="shared" si="7"/>
        <v>8</v>
      </c>
      <c r="B24" s="18">
        <f t="shared" si="4"/>
        <v>3.4067984592322711</v>
      </c>
      <c r="C24" s="18">
        <f t="shared" ca="1" si="0"/>
        <v>2.4</v>
      </c>
      <c r="E24" s="15">
        <f t="shared" ca="1" si="1"/>
        <v>3.563913172387291</v>
      </c>
      <c r="F24" s="15">
        <f t="shared" ca="1" si="5"/>
        <v>2.4</v>
      </c>
      <c r="G24" s="15">
        <f t="shared" si="2"/>
        <v>1.1567984592322711</v>
      </c>
      <c r="H24" s="15">
        <f t="shared" si="3"/>
        <v>5.6567984592322711</v>
      </c>
      <c r="I24" s="15">
        <f t="shared" si="6"/>
        <v>3.4067984592322711</v>
      </c>
    </row>
    <row r="25" spans="1:9" x14ac:dyDescent="0.25">
      <c r="A25" s="7">
        <f t="shared" si="7"/>
        <v>9</v>
      </c>
      <c r="B25" s="18">
        <f t="shared" si="4"/>
        <v>3.5370209591353898</v>
      </c>
      <c r="C25" s="18">
        <f t="shared" ca="1" si="0"/>
        <v>5.7</v>
      </c>
      <c r="E25" s="15">
        <f t="shared" ca="1" si="1"/>
        <v>4.326348817127184</v>
      </c>
      <c r="F25" s="15">
        <f t="shared" ca="1" si="5"/>
        <v>5.7</v>
      </c>
      <c r="G25" s="15">
        <f t="shared" si="2"/>
        <v>1.2870209591353898</v>
      </c>
      <c r="H25" s="15">
        <f t="shared" si="3"/>
        <v>5.7870209591353898</v>
      </c>
      <c r="I25" s="15">
        <f t="shared" si="6"/>
        <v>3.5370209591353898</v>
      </c>
    </row>
    <row r="26" spans="1:9" x14ac:dyDescent="0.25">
      <c r="A26" s="7">
        <f t="shared" si="7"/>
        <v>10</v>
      </c>
      <c r="B26" s="18">
        <f t="shared" si="4"/>
        <v>3.8531695488854605</v>
      </c>
      <c r="C26" s="18">
        <f t="shared" ca="1" si="0"/>
        <v>3.8</v>
      </c>
      <c r="E26" s="15">
        <f t="shared" ca="1" si="1"/>
        <v>4.1288202877492051</v>
      </c>
      <c r="F26" s="15">
        <f t="shared" ca="1" si="5"/>
        <v>3.8</v>
      </c>
      <c r="G26" s="15">
        <f t="shared" si="2"/>
        <v>1.6031695488854605</v>
      </c>
      <c r="H26" s="15">
        <f t="shared" si="3"/>
        <v>6.1031695488854609</v>
      </c>
      <c r="I26" s="15">
        <f t="shared" si="6"/>
        <v>3.8531695488854605</v>
      </c>
    </row>
    <row r="27" spans="1:9" x14ac:dyDescent="0.25">
      <c r="A27" s="7">
        <f t="shared" si="7"/>
        <v>11</v>
      </c>
      <c r="B27" s="18">
        <f t="shared" si="4"/>
        <v>4.3446018969860667</v>
      </c>
      <c r="C27" s="18">
        <f t="shared" ca="1" si="0"/>
        <v>6.2</v>
      </c>
      <c r="E27" s="15">
        <f t="shared" ca="1" si="1"/>
        <v>4.2841471903765544</v>
      </c>
      <c r="F27" s="15">
        <f t="shared" ca="1" si="5"/>
        <v>6.2</v>
      </c>
      <c r="G27" s="15">
        <f t="shared" si="2"/>
        <v>2.0946018969860667</v>
      </c>
      <c r="H27" s="15">
        <f t="shared" si="3"/>
        <v>6.5946018969860667</v>
      </c>
      <c r="I27" s="15">
        <f t="shared" si="6"/>
        <v>4.3446018969860667</v>
      </c>
    </row>
    <row r="28" spans="1:9" x14ac:dyDescent="0.25">
      <c r="A28" s="7">
        <f t="shared" si="7"/>
        <v>12</v>
      </c>
      <c r="B28" s="18">
        <f t="shared" si="4"/>
        <v>4.9434170265482322</v>
      </c>
      <c r="C28" s="18">
        <f t="shared" ca="1" si="0"/>
        <v>3.1</v>
      </c>
      <c r="E28" s="15">
        <f t="shared" ca="1" si="1"/>
        <v>4.6290887571903827</v>
      </c>
      <c r="F28" s="15">
        <f t="shared" ca="1" si="5"/>
        <v>3.1</v>
      </c>
      <c r="G28" s="15">
        <f t="shared" si="2"/>
        <v>2.6934170265482322</v>
      </c>
      <c r="H28" s="15">
        <f t="shared" si="3"/>
        <v>7.1934170265482322</v>
      </c>
      <c r="I28" s="15">
        <f t="shared" si="6"/>
        <v>4.9434170265482322</v>
      </c>
    </row>
    <row r="29" spans="1:9" x14ac:dyDescent="0.25">
      <c r="A29" s="7">
        <f t="shared" si="7"/>
        <v>13</v>
      </c>
      <c r="B29" s="18">
        <f t="shared" si="4"/>
        <v>5.5407968008779411</v>
      </c>
      <c r="C29" s="18">
        <f t="shared" ca="1" si="0"/>
        <v>3.8</v>
      </c>
      <c r="E29" s="15">
        <f t="shared" ca="1" si="1"/>
        <v>6.1716169897255817</v>
      </c>
      <c r="F29" s="15">
        <f t="shared" ca="1" si="5"/>
        <v>3.8</v>
      </c>
      <c r="G29" s="15">
        <f t="shared" si="2"/>
        <v>3.2907968008779411</v>
      </c>
      <c r="H29" s="15">
        <f t="shared" si="3"/>
        <v>7.7907968008779411</v>
      </c>
      <c r="I29" s="15">
        <f t="shared" si="6"/>
        <v>5.5407968008779411</v>
      </c>
    </row>
    <row r="30" spans="1:9" x14ac:dyDescent="0.25">
      <c r="A30" s="7">
        <f t="shared" si="7"/>
        <v>14</v>
      </c>
      <c r="B30" s="18">
        <f t="shared" si="4"/>
        <v>6.013696108843444</v>
      </c>
      <c r="C30" s="18">
        <f t="shared" ca="1" si="0"/>
        <v>4.2</v>
      </c>
      <c r="E30" s="15">
        <f t="shared" ca="1" si="1"/>
        <v>6.5136471472009712</v>
      </c>
      <c r="F30" s="15">
        <f t="shared" ca="1" si="5"/>
        <v>4.2</v>
      </c>
      <c r="G30" s="15">
        <f t="shared" si="2"/>
        <v>3.763696108843444</v>
      </c>
      <c r="H30" s="15">
        <f t="shared" si="3"/>
        <v>8.263696108843444</v>
      </c>
      <c r="I30" s="15">
        <f t="shared" si="6"/>
        <v>6.013696108843444</v>
      </c>
    </row>
    <row r="31" spans="1:9" x14ac:dyDescent="0.25">
      <c r="A31" s="7">
        <f t="shared" si="7"/>
        <v>15</v>
      </c>
      <c r="B31" s="18">
        <f t="shared" si="4"/>
        <v>6.2552825814757682</v>
      </c>
      <c r="C31" s="18">
        <f t="shared" ca="1" si="0"/>
        <v>5.3</v>
      </c>
      <c r="E31" s="15">
        <f t="shared" ca="1" si="1"/>
        <v>6.9761119085015029</v>
      </c>
      <c r="F31" s="15">
        <f t="shared" ca="1" si="5"/>
        <v>5.3</v>
      </c>
      <c r="G31" s="15">
        <f t="shared" si="2"/>
        <v>4.0052825814757682</v>
      </c>
      <c r="H31" s="15">
        <f t="shared" si="3"/>
        <v>8.5052825814757682</v>
      </c>
      <c r="I31" s="15">
        <f t="shared" si="6"/>
        <v>6.2552825814757682</v>
      </c>
    </row>
    <row r="32" spans="1:9" x14ac:dyDescent="0.25">
      <c r="A32" s="7">
        <f t="shared" si="7"/>
        <v>16</v>
      </c>
      <c r="B32" s="18">
        <f t="shared" si="4"/>
        <v>6.2015954605927668</v>
      </c>
      <c r="C32" s="18">
        <f t="shared" ca="1" si="0"/>
        <v>4.8</v>
      </c>
      <c r="E32" s="15">
        <f t="shared" ca="1" si="1"/>
        <v>7.140388196814059</v>
      </c>
      <c r="F32" s="15">
        <f t="shared" ca="1" si="5"/>
        <v>4.8</v>
      </c>
      <c r="G32" s="15">
        <f t="shared" si="2"/>
        <v>3.9515954605927668</v>
      </c>
      <c r="H32" s="15">
        <f t="shared" si="3"/>
        <v>8.4515954605927668</v>
      </c>
      <c r="I32" s="15">
        <f t="shared" si="6"/>
        <v>6.2015954605927668</v>
      </c>
    </row>
    <row r="33" spans="1:9" x14ac:dyDescent="0.25">
      <c r="A33" s="7">
        <f t="shared" si="7"/>
        <v>17</v>
      </c>
      <c r="B33" s="18">
        <f t="shared" si="4"/>
        <v>5.8478249447838486</v>
      </c>
      <c r="C33" s="18">
        <f t="shared" ca="1" si="0"/>
        <v>4</v>
      </c>
      <c r="E33" s="15">
        <f t="shared" ca="1" si="1"/>
        <v>5.5489196264002567</v>
      </c>
      <c r="F33" s="15">
        <f t="shared" ca="1" si="5"/>
        <v>4</v>
      </c>
      <c r="G33" s="15">
        <f t="shared" si="2"/>
        <v>3.5978249447838486</v>
      </c>
      <c r="H33" s="15">
        <f t="shared" si="3"/>
        <v>8.0978249447838486</v>
      </c>
      <c r="I33" s="15">
        <f t="shared" si="6"/>
        <v>5.8478249447838486</v>
      </c>
    </row>
    <row r="34" spans="1:9" x14ac:dyDescent="0.25">
      <c r="A34" s="7">
        <f t="shared" si="7"/>
        <v>18</v>
      </c>
      <c r="B34" s="18">
        <f t="shared" si="4"/>
        <v>5.2501775237878352</v>
      </c>
      <c r="C34" s="18">
        <f t="shared" ca="1" si="0"/>
        <v>6.9</v>
      </c>
      <c r="E34" s="15">
        <f t="shared" ca="1" si="1"/>
        <v>3.9226990684095355</v>
      </c>
      <c r="F34" s="15">
        <f t="shared" ca="1" si="5"/>
        <v>6.9</v>
      </c>
      <c r="G34" s="15">
        <f t="shared" si="2"/>
        <v>3.0001775237878352</v>
      </c>
      <c r="H34" s="15">
        <f t="shared" si="3"/>
        <v>7.5001775237878352</v>
      </c>
      <c r="I34" s="15">
        <f t="shared" si="6"/>
        <v>5.2501775237878352</v>
      </c>
    </row>
    <row r="35" spans="1:9" x14ac:dyDescent="0.25">
      <c r="A35" s="7">
        <f t="shared" si="7"/>
        <v>19</v>
      </c>
      <c r="B35" s="18">
        <f t="shared" si="4"/>
        <v>4.5128551901504492</v>
      </c>
      <c r="C35" s="18">
        <f t="shared" ca="1" si="0"/>
        <v>4.9000000000000004</v>
      </c>
      <c r="E35" s="15">
        <f t="shared" ca="1" si="1"/>
        <v>5.554526015414007</v>
      </c>
      <c r="F35" s="15">
        <f t="shared" ca="1" si="5"/>
        <v>4.9000000000000004</v>
      </c>
      <c r="G35" s="15">
        <f t="shared" si="2"/>
        <v>2.2628551901504492</v>
      </c>
      <c r="H35" s="15">
        <f t="shared" si="3"/>
        <v>6.7628551901504492</v>
      </c>
      <c r="I35" s="15">
        <f t="shared" si="6"/>
        <v>4.5128551901504492</v>
      </c>
    </row>
    <row r="36" spans="1:9" x14ac:dyDescent="0.25">
      <c r="A36" s="7">
        <f t="shared" si="7"/>
        <v>20</v>
      </c>
      <c r="B36" s="18">
        <f t="shared" si="4"/>
        <v>3.7633557568774201</v>
      </c>
      <c r="C36" s="18">
        <f t="shared" ca="1" si="0"/>
        <v>2.1</v>
      </c>
      <c r="E36" s="15">
        <f t="shared" ca="1" si="1"/>
        <v>4.3506299478674419</v>
      </c>
      <c r="F36" s="15">
        <f t="shared" ca="1" si="5"/>
        <v>2.1</v>
      </c>
      <c r="G36" s="15">
        <f t="shared" si="2"/>
        <v>1.5133557568774201</v>
      </c>
      <c r="H36" s="15">
        <f t="shared" si="3"/>
        <v>6.0133557568774201</v>
      </c>
      <c r="I36" s="15">
        <f t="shared" si="6"/>
        <v>3.7633557568774201</v>
      </c>
    </row>
    <row r="37" spans="1:9" x14ac:dyDescent="0.25">
      <c r="A37" s="7">
        <f t="shared" si="7"/>
        <v>21</v>
      </c>
      <c r="B37" s="18">
        <f t="shared" si="4"/>
        <v>3.1221876439408414</v>
      </c>
      <c r="C37" s="18">
        <f t="shared" ca="1" si="0"/>
        <v>4.9000000000000004</v>
      </c>
      <c r="E37" s="15">
        <f t="shared" ca="1" si="1"/>
        <v>2.8133930734322505</v>
      </c>
      <c r="F37" s="15">
        <f t="shared" ca="1" si="5"/>
        <v>4.9000000000000004</v>
      </c>
      <c r="G37" s="15">
        <f t="shared" si="2"/>
        <v>0.87218764394084136</v>
      </c>
      <c r="H37" s="15">
        <f t="shared" si="3"/>
        <v>5.3721876439408414</v>
      </c>
      <c r="I37" s="15">
        <f t="shared" si="6"/>
        <v>3.1221876439408414</v>
      </c>
    </row>
    <row r="38" spans="1:9" x14ac:dyDescent="0.25">
      <c r="A38" s="7">
        <f t="shared" si="7"/>
        <v>22</v>
      </c>
      <c r="B38" s="18">
        <f t="shared" si="4"/>
        <v>2.6744714823104401</v>
      </c>
      <c r="C38" s="18">
        <f t="shared" ca="1" si="0"/>
        <v>2.2999999999999998</v>
      </c>
      <c r="E38" s="15">
        <f t="shared" ca="1" si="1"/>
        <v>3.8271079384900073</v>
      </c>
      <c r="F38" s="15">
        <f t="shared" ca="1" si="5"/>
        <v>2.2999999999999998</v>
      </c>
      <c r="G38" s="15">
        <f t="shared" si="2"/>
        <v>0.42447148231044007</v>
      </c>
      <c r="H38" s="15">
        <f t="shared" si="3"/>
        <v>4.9244714823104401</v>
      </c>
      <c r="I38" s="15">
        <f t="shared" si="6"/>
        <v>2.6744714823104401</v>
      </c>
    </row>
    <row r="39" spans="1:9" x14ac:dyDescent="0.25">
      <c r="A39" s="7">
        <f t="shared" si="7"/>
        <v>23</v>
      </c>
      <c r="B39" s="18">
        <f t="shared" si="4"/>
        <v>2.4504316231574044</v>
      </c>
      <c r="C39" s="18">
        <f t="shared" ca="1" si="0"/>
        <v>1.5</v>
      </c>
      <c r="E39" s="15">
        <f t="shared" ca="1" si="1"/>
        <v>2.7722417036513298</v>
      </c>
      <c r="F39" s="15">
        <f t="shared" ca="1" si="5"/>
        <v>1.5</v>
      </c>
      <c r="G39" s="15">
        <f t="shared" si="2"/>
        <v>0.20043162315740437</v>
      </c>
      <c r="H39" s="15">
        <f t="shared" si="3"/>
        <v>4.7004316231574048</v>
      </c>
      <c r="I39" s="15">
        <f t="shared" si="6"/>
        <v>2.4504316231574044</v>
      </c>
    </row>
    <row r="40" spans="1:9" x14ac:dyDescent="0.25">
      <c r="A40" s="7">
        <f t="shared" si="7"/>
        <v>24</v>
      </c>
      <c r="B40" s="18">
        <f t="shared" si="4"/>
        <v>2.4195792601555022</v>
      </c>
      <c r="C40" s="18">
        <f t="shared" ca="1" si="0"/>
        <v>2.6</v>
      </c>
      <c r="E40" s="15">
        <f t="shared" ca="1" si="1"/>
        <v>1.6456544777009414</v>
      </c>
      <c r="F40" s="15">
        <f t="shared" ca="1" si="5"/>
        <v>2.6</v>
      </c>
      <c r="G40" s="15">
        <f t="shared" si="2"/>
        <v>0.16957926015550218</v>
      </c>
      <c r="H40" s="15">
        <f t="shared" si="3"/>
        <v>4.6695792601555022</v>
      </c>
      <c r="I40" s="15">
        <f t="shared" si="6"/>
        <v>2.4195792601555022</v>
      </c>
    </row>
    <row r="41" spans="1:9" x14ac:dyDescent="0.25">
      <c r="A41" s="7">
        <f t="shared" si="7"/>
        <v>25</v>
      </c>
      <c r="B41" s="18">
        <f t="shared" si="4"/>
        <v>2.5</v>
      </c>
      <c r="C41" s="18">
        <f t="shared" ca="1" si="0"/>
        <v>2.9</v>
      </c>
      <c r="E41" s="15">
        <f t="shared" ca="1" si="1"/>
        <v>1.9344954668921508</v>
      </c>
      <c r="F41" s="15">
        <f t="shared" ca="1" si="5"/>
        <v>2.9</v>
      </c>
      <c r="G41" s="15">
        <f t="shared" si="2"/>
        <v>0.25</v>
      </c>
      <c r="H41" s="15">
        <f t="shared" si="3"/>
        <v>4.75</v>
      </c>
      <c r="I41" s="15">
        <f t="shared" si="6"/>
        <v>2.5</v>
      </c>
    </row>
    <row r="42" spans="1:9" x14ac:dyDescent="0.25">
      <c r="A42" s="7">
        <f t="shared" si="7"/>
        <v>26</v>
      </c>
      <c r="B42" s="18">
        <f t="shared" si="4"/>
        <v>2.5804207398444987</v>
      </c>
      <c r="C42" s="18">
        <f t="shared" ca="1" si="0"/>
        <v>3.2</v>
      </c>
      <c r="E42" s="15">
        <f t="shared" ca="1" si="1"/>
        <v>2.6562052521161994</v>
      </c>
      <c r="F42" s="15">
        <f t="shared" ca="1" si="5"/>
        <v>3.2</v>
      </c>
      <c r="G42" s="15">
        <f t="shared" si="2"/>
        <v>0.33042073984449871</v>
      </c>
      <c r="H42" s="15">
        <f t="shared" si="3"/>
        <v>4.8304207398444987</v>
      </c>
      <c r="I42" s="15">
        <f t="shared" si="6"/>
        <v>2.5804207398444987</v>
      </c>
    </row>
    <row r="43" spans="1:9" x14ac:dyDescent="0.25">
      <c r="A43" s="7">
        <f t="shared" si="7"/>
        <v>27</v>
      </c>
      <c r="B43" s="18">
        <f t="shared" si="4"/>
        <v>2.5495683768425952</v>
      </c>
      <c r="C43" s="18">
        <f t="shared" ca="1" si="0"/>
        <v>1.8</v>
      </c>
      <c r="E43" s="15">
        <f t="shared" ca="1" si="1"/>
        <v>1.5422572035020445</v>
      </c>
      <c r="F43" s="15">
        <f t="shared" ca="1" si="5"/>
        <v>1.8</v>
      </c>
      <c r="G43" s="15">
        <f t="shared" si="2"/>
        <v>0.29956837684259519</v>
      </c>
      <c r="H43" s="15">
        <f t="shared" si="3"/>
        <v>4.7995683768425952</v>
      </c>
      <c r="I43" s="15">
        <f t="shared" si="6"/>
        <v>2.5495683768425952</v>
      </c>
    </row>
    <row r="44" spans="1:9" x14ac:dyDescent="0.25">
      <c r="A44" s="7">
        <f t="shared" si="7"/>
        <v>28</v>
      </c>
      <c r="B44" s="18">
        <f t="shared" si="4"/>
        <v>2.325528517689559</v>
      </c>
      <c r="C44" s="18">
        <f t="shared" ca="1" si="0"/>
        <v>4.3</v>
      </c>
      <c r="E44" s="15">
        <f t="shared" ca="1" si="1"/>
        <v>3.8352068113702917</v>
      </c>
      <c r="F44" s="15">
        <f t="shared" ca="1" si="5"/>
        <v>4.3</v>
      </c>
      <c r="G44" s="15">
        <f t="shared" si="2"/>
        <v>7.5528517689559038E-2</v>
      </c>
      <c r="H44" s="15">
        <f t="shared" si="3"/>
        <v>4.575528517689559</v>
      </c>
      <c r="I44" s="15">
        <f t="shared" si="6"/>
        <v>2.325528517689559</v>
      </c>
    </row>
    <row r="45" spans="1:9" x14ac:dyDescent="0.25">
      <c r="A45" s="7">
        <f t="shared" si="7"/>
        <v>29</v>
      </c>
      <c r="B45" s="18">
        <f t="shared" si="4"/>
        <v>1.877812356059158</v>
      </c>
      <c r="C45" s="18">
        <f t="shared" ca="1" si="0"/>
        <v>0.6</v>
      </c>
      <c r="E45" s="15">
        <f t="shared" ca="1" si="1"/>
        <v>1.0817993953024474</v>
      </c>
      <c r="F45" s="15">
        <f t="shared" ca="1" si="5"/>
        <v>0.6</v>
      </c>
      <c r="G45" s="15">
        <f t="shared" si="2"/>
        <v>-0.37218764394084203</v>
      </c>
      <c r="H45" s="15">
        <f t="shared" si="3"/>
        <v>4.1278123560591578</v>
      </c>
      <c r="I45" s="15">
        <f t="shared" si="6"/>
        <v>1.877812356059158</v>
      </c>
    </row>
    <row r="46" spans="1:9" x14ac:dyDescent="0.25">
      <c r="A46" s="7">
        <f t="shared" si="7"/>
        <v>30</v>
      </c>
      <c r="B46" s="18">
        <f t="shared" si="4"/>
        <v>1.2366442431225786</v>
      </c>
      <c r="C46" s="18">
        <f t="shared" ca="1" si="0"/>
        <v>2.2000000000000002</v>
      </c>
      <c r="E46" s="15">
        <f t="shared" ca="1" si="1"/>
        <v>1.5656575282165588</v>
      </c>
      <c r="F46" s="15">
        <f t="shared" ca="1" si="5"/>
        <v>2.2000000000000002</v>
      </c>
      <c r="G46" s="15">
        <f t="shared" si="2"/>
        <v>-1.0133557568774214</v>
      </c>
      <c r="H46" s="15">
        <f t="shared" si="3"/>
        <v>3.4866442431225786</v>
      </c>
      <c r="I46" s="15">
        <f t="shared" si="6"/>
        <v>1.2366442431225786</v>
      </c>
    </row>
    <row r="47" spans="1:9" x14ac:dyDescent="0.25">
      <c r="A47" s="7">
        <f t="shared" si="7"/>
        <v>31</v>
      </c>
      <c r="B47" s="18">
        <f t="shared" si="4"/>
        <v>0.48714480984954944</v>
      </c>
      <c r="C47" s="18">
        <f t="shared" ca="1" si="0"/>
        <v>0.2</v>
      </c>
      <c r="E47" s="15">
        <f t="shared" ca="1" si="1"/>
        <v>0.77040717287052862</v>
      </c>
      <c r="F47" s="15">
        <f t="shared" ca="1" si="5"/>
        <v>0.2</v>
      </c>
      <c r="G47" s="15">
        <f t="shared" si="2"/>
        <v>-1.7628551901504506</v>
      </c>
      <c r="H47" s="15">
        <f t="shared" si="3"/>
        <v>2.7371448098495494</v>
      </c>
      <c r="I47" s="15">
        <f t="shared" si="6"/>
        <v>0.48714480984954944</v>
      </c>
    </row>
    <row r="48" spans="1:9" x14ac:dyDescent="0.25">
      <c r="A48" s="7">
        <f t="shared" si="7"/>
        <v>32</v>
      </c>
      <c r="B48" s="18">
        <f t="shared" si="4"/>
        <v>-0.25017752378783609</v>
      </c>
      <c r="C48" s="18">
        <f t="shared" ref="C48:C79" ca="1" si="8">IF($G$7-1,F48,E48)</f>
        <v>-1.9</v>
      </c>
      <c r="E48" s="15">
        <f t="shared" ref="E48:E79" ca="1" si="9">_xlfn.NORM.INV(RAND(),B48,$B$13)</f>
        <v>0.4975062346683673</v>
      </c>
      <c r="F48" s="15">
        <f t="shared" ca="1" si="5"/>
        <v>-1.9</v>
      </c>
      <c r="G48" s="15">
        <f t="shared" ref="G48:G79" si="10">IF($J$10,B48-$B$13*3,NA())</f>
        <v>-2.5001775237878361</v>
      </c>
      <c r="H48" s="15">
        <f t="shared" ref="H48:H79" si="11">IF($J$10,B48+$B$13*3,NA())</f>
        <v>1.9998224762121639</v>
      </c>
      <c r="I48" s="15">
        <f t="shared" si="6"/>
        <v>-0.25017752378783609</v>
      </c>
    </row>
    <row r="49" spans="1:9" x14ac:dyDescent="0.25">
      <c r="A49" s="7">
        <f t="shared" si="7"/>
        <v>33</v>
      </c>
      <c r="B49" s="18">
        <f t="shared" si="4"/>
        <v>-0.84782494478385129</v>
      </c>
      <c r="C49" s="18">
        <f t="shared" ca="1" si="8"/>
        <v>0.1</v>
      </c>
      <c r="E49" s="15">
        <f t="shared" ca="1" si="9"/>
        <v>-0.99148004997896244</v>
      </c>
      <c r="F49" s="15">
        <f t="shared" ca="1" si="5"/>
        <v>0.1</v>
      </c>
      <c r="G49" s="15">
        <f t="shared" si="10"/>
        <v>-3.0978249447838513</v>
      </c>
      <c r="H49" s="15">
        <f t="shared" si="11"/>
        <v>1.4021750552161487</v>
      </c>
      <c r="I49" s="15">
        <f t="shared" si="6"/>
        <v>-0.84782494478385129</v>
      </c>
    </row>
    <row r="50" spans="1:9" x14ac:dyDescent="0.25">
      <c r="A50" s="7">
        <f t="shared" si="7"/>
        <v>34</v>
      </c>
      <c r="B50" s="18">
        <f t="shared" si="4"/>
        <v>-1.2015954605927677</v>
      </c>
      <c r="C50" s="18">
        <f t="shared" ca="1" si="8"/>
        <v>-2.7</v>
      </c>
      <c r="E50" s="15">
        <f t="shared" ca="1" si="9"/>
        <v>-0.70238051120486933</v>
      </c>
      <c r="F50" s="15">
        <f t="shared" ca="1" si="5"/>
        <v>-2.7</v>
      </c>
      <c r="G50" s="15">
        <f t="shared" si="10"/>
        <v>-3.4515954605927677</v>
      </c>
      <c r="H50" s="15">
        <f t="shared" si="11"/>
        <v>1.0484045394072323</v>
      </c>
      <c r="I50" s="15">
        <f t="shared" si="6"/>
        <v>-1.2015954605927677</v>
      </c>
    </row>
    <row r="51" spans="1:9" x14ac:dyDescent="0.25">
      <c r="A51" s="7">
        <f t="shared" si="7"/>
        <v>35</v>
      </c>
      <c r="B51" s="18">
        <f t="shared" si="4"/>
        <v>-1.2552825814757678</v>
      </c>
      <c r="C51" s="18">
        <f t="shared" ca="1" si="8"/>
        <v>-3.5</v>
      </c>
      <c r="E51" s="15">
        <f t="shared" ca="1" si="9"/>
        <v>0.16421831950149102</v>
      </c>
      <c r="F51" s="15">
        <f t="shared" ca="1" si="5"/>
        <v>-3.5</v>
      </c>
      <c r="G51" s="15">
        <f t="shared" si="10"/>
        <v>-3.5052825814757678</v>
      </c>
      <c r="H51" s="15">
        <f t="shared" si="11"/>
        <v>0.99471741852423223</v>
      </c>
      <c r="I51" s="15">
        <f t="shared" si="6"/>
        <v>-1.2552825814757678</v>
      </c>
    </row>
    <row r="52" spans="1:9" x14ac:dyDescent="0.25">
      <c r="A52" s="7">
        <f t="shared" si="7"/>
        <v>36</v>
      </c>
      <c r="B52" s="18">
        <f t="shared" si="4"/>
        <v>-1.0136961088434435</v>
      </c>
      <c r="C52" s="18">
        <f t="shared" ca="1" si="8"/>
        <v>-1.7</v>
      </c>
      <c r="E52" s="15">
        <f t="shared" ca="1" si="9"/>
        <v>0.11391962384722198</v>
      </c>
      <c r="F52" s="15">
        <f t="shared" ca="1" si="5"/>
        <v>-1.7</v>
      </c>
      <c r="G52" s="15">
        <f t="shared" si="10"/>
        <v>-3.2636961088434435</v>
      </c>
      <c r="H52" s="15">
        <f t="shared" si="11"/>
        <v>1.2363038911565565</v>
      </c>
      <c r="I52" s="15">
        <f t="shared" si="6"/>
        <v>-1.0136961088434435</v>
      </c>
    </row>
    <row r="53" spans="1:9" x14ac:dyDescent="0.25">
      <c r="A53" s="7">
        <f t="shared" si="7"/>
        <v>37</v>
      </c>
      <c r="B53" s="18">
        <f t="shared" si="4"/>
        <v>-0.54079680087794024</v>
      </c>
      <c r="C53" s="18">
        <f t="shared" ca="1" si="8"/>
        <v>-0.5</v>
      </c>
      <c r="E53" s="15">
        <f t="shared" ca="1" si="9"/>
        <v>0.12824779342628112</v>
      </c>
      <c r="F53" s="15">
        <f t="shared" ca="1" si="5"/>
        <v>-0.5</v>
      </c>
      <c r="G53" s="15">
        <f t="shared" si="10"/>
        <v>-2.7907968008779402</v>
      </c>
      <c r="H53" s="15">
        <f t="shared" si="11"/>
        <v>1.7092031991220598</v>
      </c>
      <c r="I53" s="15">
        <f t="shared" si="6"/>
        <v>-0.54079680087794024</v>
      </c>
    </row>
    <row r="54" spans="1:9" x14ac:dyDescent="0.25">
      <c r="A54" s="7">
        <f t="shared" si="7"/>
        <v>38</v>
      </c>
      <c r="B54" s="18">
        <f t="shared" si="4"/>
        <v>5.6582973451770435E-2</v>
      </c>
      <c r="C54" s="18">
        <f t="shared" ca="1" si="8"/>
        <v>1.2</v>
      </c>
      <c r="E54" s="15">
        <f t="shared" ca="1" si="9"/>
        <v>-0.43859450245867232</v>
      </c>
      <c r="F54" s="15">
        <f t="shared" ca="1" si="5"/>
        <v>1.2</v>
      </c>
      <c r="G54" s="15">
        <f t="shared" si="10"/>
        <v>-2.1934170265482296</v>
      </c>
      <c r="H54" s="15">
        <f t="shared" si="11"/>
        <v>2.3065829734517704</v>
      </c>
      <c r="I54" s="15">
        <f t="shared" si="6"/>
        <v>5.6582973451770435E-2</v>
      </c>
    </row>
    <row r="55" spans="1:9" x14ac:dyDescent="0.25">
      <c r="A55" s="7">
        <f t="shared" si="7"/>
        <v>39</v>
      </c>
      <c r="B55" s="18">
        <f t="shared" si="4"/>
        <v>0.65539810301393597</v>
      </c>
      <c r="C55" s="18">
        <f t="shared" ca="1" si="8"/>
        <v>-0.3</v>
      </c>
      <c r="E55" s="15">
        <f t="shared" ca="1" si="9"/>
        <v>0.20460256546885136</v>
      </c>
      <c r="F55" s="15">
        <f t="shared" ca="1" si="5"/>
        <v>-0.3</v>
      </c>
      <c r="G55" s="15">
        <f t="shared" si="10"/>
        <v>-1.594601896986064</v>
      </c>
      <c r="H55" s="15">
        <f t="shared" si="11"/>
        <v>2.905398103013936</v>
      </c>
      <c r="I55" s="15">
        <f t="shared" si="6"/>
        <v>0.65539810301393597</v>
      </c>
    </row>
    <row r="56" spans="1:9" x14ac:dyDescent="0.25">
      <c r="A56" s="7">
        <f t="shared" si="7"/>
        <v>40</v>
      </c>
      <c r="B56" s="18">
        <f t="shared" si="4"/>
        <v>1.1468304511145391</v>
      </c>
      <c r="C56" s="18">
        <f t="shared" ca="1" si="8"/>
        <v>0.5</v>
      </c>
      <c r="E56" s="15">
        <f t="shared" ca="1" si="9"/>
        <v>0.59312655926393931</v>
      </c>
      <c r="F56" s="15">
        <f t="shared" ca="1" si="5"/>
        <v>0.5</v>
      </c>
      <c r="G56" s="15">
        <f t="shared" si="10"/>
        <v>-1.1031695488854609</v>
      </c>
      <c r="H56" s="15">
        <f t="shared" si="11"/>
        <v>3.3968304511145391</v>
      </c>
      <c r="I56" s="15">
        <f t="shared" si="6"/>
        <v>1.1468304511145391</v>
      </c>
    </row>
    <row r="57" spans="1:9" x14ac:dyDescent="0.25">
      <c r="A57" s="7">
        <f t="shared" si="7"/>
        <v>41</v>
      </c>
      <c r="B57" s="18">
        <f t="shared" si="4"/>
        <v>1.4629790408646111</v>
      </c>
      <c r="C57" s="18">
        <f t="shared" ca="1" si="8"/>
        <v>-0.4</v>
      </c>
      <c r="E57" s="15">
        <f t="shared" ca="1" si="9"/>
        <v>2.1657797768021485</v>
      </c>
      <c r="F57" s="15">
        <f t="shared" ca="1" si="5"/>
        <v>-0.4</v>
      </c>
      <c r="G57" s="15">
        <f t="shared" si="10"/>
        <v>-0.78702095913538894</v>
      </c>
      <c r="H57" s="15">
        <f t="shared" si="11"/>
        <v>3.7129790408646111</v>
      </c>
      <c r="I57" s="15">
        <f t="shared" si="6"/>
        <v>1.4629790408646111</v>
      </c>
    </row>
    <row r="58" spans="1:9" x14ac:dyDescent="0.25">
      <c r="A58" s="7">
        <f t="shared" si="7"/>
        <v>42</v>
      </c>
      <c r="B58" s="18">
        <f t="shared" si="4"/>
        <v>1.5932015407677294</v>
      </c>
      <c r="C58" s="18">
        <f t="shared" ca="1" si="8"/>
        <v>3</v>
      </c>
      <c r="E58" s="15">
        <f t="shared" ca="1" si="9"/>
        <v>2.9472961773771473</v>
      </c>
      <c r="F58" s="15">
        <f t="shared" ca="1" si="5"/>
        <v>3</v>
      </c>
      <c r="G58" s="15">
        <f t="shared" si="10"/>
        <v>-0.65679845923227065</v>
      </c>
      <c r="H58" s="15">
        <f t="shared" si="11"/>
        <v>3.8432015407677294</v>
      </c>
      <c r="I58" s="15">
        <f t="shared" si="6"/>
        <v>1.5932015407677294</v>
      </c>
    </row>
    <row r="59" spans="1:9" x14ac:dyDescent="0.25">
      <c r="A59" s="7">
        <f t="shared" si="7"/>
        <v>43</v>
      </c>
      <c r="B59" s="18">
        <f t="shared" si="4"/>
        <v>1.5860715815815203</v>
      </c>
      <c r="C59" s="18">
        <f t="shared" ca="1" si="8"/>
        <v>3.4</v>
      </c>
      <c r="E59" s="15">
        <f t="shared" ca="1" si="9"/>
        <v>0.67420355876272819</v>
      </c>
      <c r="F59" s="15">
        <f t="shared" ca="1" si="5"/>
        <v>3.4</v>
      </c>
      <c r="G59" s="15">
        <f t="shared" si="10"/>
        <v>-0.66392841841847972</v>
      </c>
      <c r="H59" s="15">
        <f t="shared" si="11"/>
        <v>3.8360715815815203</v>
      </c>
      <c r="I59" s="15">
        <f t="shared" si="6"/>
        <v>1.5860715815815203</v>
      </c>
    </row>
    <row r="60" spans="1:9" x14ac:dyDescent="0.25">
      <c r="A60" s="7">
        <f t="shared" si="7"/>
        <v>44</v>
      </c>
      <c r="B60" s="18">
        <f t="shared" si="4"/>
        <v>1.5364783427209412</v>
      </c>
      <c r="C60" s="18">
        <f t="shared" ca="1" si="8"/>
        <v>1.2</v>
      </c>
      <c r="E60" s="15">
        <f t="shared" ca="1" si="9"/>
        <v>1.8096182352080943</v>
      </c>
      <c r="F60" s="15">
        <f t="shared" ca="1" si="5"/>
        <v>1.2</v>
      </c>
      <c r="G60" s="15">
        <f t="shared" si="10"/>
        <v>-0.71352165727905881</v>
      </c>
      <c r="H60" s="15">
        <f t="shared" si="11"/>
        <v>3.7864783427209412</v>
      </c>
      <c r="I60" s="15">
        <f t="shared" si="6"/>
        <v>1.5364783427209412</v>
      </c>
    </row>
    <row r="61" spans="1:9" x14ac:dyDescent="0.25">
      <c r="A61" s="7">
        <f t="shared" si="7"/>
        <v>45</v>
      </c>
      <c r="B61" s="18">
        <f t="shared" si="4"/>
        <v>1.5610737385376345</v>
      </c>
      <c r="C61" s="18">
        <f t="shared" ca="1" si="8"/>
        <v>2.2000000000000002</v>
      </c>
      <c r="E61" s="15">
        <f t="shared" ca="1" si="9"/>
        <v>1.3190800960848446</v>
      </c>
      <c r="F61" s="15">
        <f t="shared" ca="1" si="5"/>
        <v>2.2000000000000002</v>
      </c>
      <c r="G61" s="15">
        <f t="shared" si="10"/>
        <v>-0.68892626146236546</v>
      </c>
      <c r="H61" s="15">
        <f t="shared" si="11"/>
        <v>3.8110737385376345</v>
      </c>
      <c r="I61" s="15">
        <f t="shared" si="6"/>
        <v>1.5610737385376345</v>
      </c>
    </row>
    <row r="62" spans="1:9" x14ac:dyDescent="0.25">
      <c r="A62" s="7">
        <f t="shared" si="7"/>
        <v>46</v>
      </c>
      <c r="B62" s="18">
        <f t="shared" si="4"/>
        <v>1.7681582511271197</v>
      </c>
      <c r="C62" s="18">
        <f t="shared" ca="1" si="8"/>
        <v>2.8</v>
      </c>
      <c r="E62" s="15">
        <f t="shared" ca="1" si="9"/>
        <v>2.036643655572929</v>
      </c>
      <c r="F62" s="15">
        <f t="shared" ca="1" si="5"/>
        <v>2.8</v>
      </c>
      <c r="G62" s="15">
        <f t="shared" si="10"/>
        <v>-0.48184174887288034</v>
      </c>
      <c r="H62" s="15">
        <f t="shared" si="11"/>
        <v>4.0181582511271197</v>
      </c>
      <c r="I62" s="15">
        <f t="shared" si="6"/>
        <v>1.7681582511271197</v>
      </c>
    </row>
    <row r="63" spans="1:9" x14ac:dyDescent="0.25">
      <c r="A63" s="7">
        <f t="shared" si="7"/>
        <v>47</v>
      </c>
      <c r="B63" s="18">
        <f t="shared" si="4"/>
        <v>2.2294750608330167</v>
      </c>
      <c r="C63" s="18">
        <f t="shared" ca="1" si="8"/>
        <v>1.8</v>
      </c>
      <c r="E63" s="15">
        <f t="shared" ca="1" si="9"/>
        <v>1.4518491516045089</v>
      </c>
      <c r="F63" s="15">
        <f t="shared" ca="1" si="5"/>
        <v>1.8</v>
      </c>
      <c r="G63" s="15">
        <f t="shared" si="10"/>
        <v>-2.052493916698328E-2</v>
      </c>
      <c r="H63" s="15">
        <f t="shared" si="11"/>
        <v>4.4794750608330167</v>
      </c>
      <c r="I63" s="15">
        <f t="shared" si="6"/>
        <v>2.2294750608330167</v>
      </c>
    </row>
    <row r="64" spans="1:9" x14ac:dyDescent="0.25">
      <c r="A64" s="7">
        <f t="shared" si="7"/>
        <v>48</v>
      </c>
      <c r="B64" s="18">
        <f t="shared" si="4"/>
        <v>2.9609125258385682</v>
      </c>
      <c r="C64" s="18">
        <f t="shared" ca="1" si="8"/>
        <v>1.7</v>
      </c>
      <c r="E64" s="15">
        <f t="shared" ca="1" si="9"/>
        <v>1.8166493876135084</v>
      </c>
      <c r="F64" s="15">
        <f t="shared" ca="1" si="5"/>
        <v>1.7</v>
      </c>
      <c r="G64" s="15">
        <f t="shared" si="10"/>
        <v>0.71091252583856823</v>
      </c>
      <c r="H64" s="15">
        <f t="shared" si="11"/>
        <v>5.2109125258385678</v>
      </c>
      <c r="I64" s="15">
        <f t="shared" si="6"/>
        <v>2.9609125258385682</v>
      </c>
    </row>
    <row r="65" spans="1:9" x14ac:dyDescent="0.25">
      <c r="A65" s="7">
        <f t="shared" si="7"/>
        <v>49</v>
      </c>
      <c r="B65" s="18">
        <f t="shared" si="4"/>
        <v>3.9169133916410717</v>
      </c>
      <c r="C65" s="18">
        <f t="shared" ca="1" si="8"/>
        <v>6</v>
      </c>
      <c r="E65" s="15">
        <f t="shared" ca="1" si="9"/>
        <v>3.1348246968295452</v>
      </c>
      <c r="F65" s="15">
        <f t="shared" ca="1" si="5"/>
        <v>6</v>
      </c>
      <c r="G65" s="15">
        <f t="shared" si="10"/>
        <v>1.6669133916410717</v>
      </c>
      <c r="H65" s="15">
        <f t="shared" si="11"/>
        <v>6.1669133916410717</v>
      </c>
      <c r="I65" s="15">
        <f t="shared" si="6"/>
        <v>3.9169133916410717</v>
      </c>
    </row>
    <row r="66" spans="1:9" x14ac:dyDescent="0.25">
      <c r="A66" s="7">
        <f t="shared" si="7"/>
        <v>50</v>
      </c>
      <c r="B66" s="18">
        <f t="shared" si="4"/>
        <v>5.0000000000000053</v>
      </c>
      <c r="C66" s="18">
        <f t="shared" ca="1" si="8"/>
        <v>2.8</v>
      </c>
      <c r="E66" s="15">
        <f t="shared" ca="1" si="9"/>
        <v>5.8371808332470199</v>
      </c>
      <c r="F66" s="15">
        <f t="shared" ca="1" si="5"/>
        <v>2.8</v>
      </c>
      <c r="G66" s="15">
        <f t="shared" si="10"/>
        <v>2.7500000000000053</v>
      </c>
      <c r="H66" s="15">
        <f t="shared" si="11"/>
        <v>7.2500000000000053</v>
      </c>
      <c r="I66" s="15">
        <f t="shared" si="6"/>
        <v>5.0000000000000053</v>
      </c>
    </row>
    <row r="67" spans="1:9" x14ac:dyDescent="0.25">
      <c r="A67" s="7">
        <f t="shared" si="7"/>
        <v>51</v>
      </c>
      <c r="B67" s="18">
        <f t="shared" si="4"/>
        <v>6.0830866083589328</v>
      </c>
      <c r="C67" s="18">
        <f t="shared" ca="1" si="8"/>
        <v>5.7</v>
      </c>
      <c r="E67" s="15">
        <f t="shared" ca="1" si="9"/>
        <v>6.0795932287183083</v>
      </c>
      <c r="F67" s="15">
        <f t="shared" ca="1" si="5"/>
        <v>5.7</v>
      </c>
      <c r="G67" s="15">
        <f t="shared" si="10"/>
        <v>3.8330866083589328</v>
      </c>
      <c r="H67" s="15">
        <f t="shared" si="11"/>
        <v>8.3330866083589328</v>
      </c>
      <c r="I67" s="15">
        <f t="shared" si="6"/>
        <v>6.0830866083589328</v>
      </c>
    </row>
    <row r="68" spans="1:9" x14ac:dyDescent="0.25">
      <c r="A68" s="7">
        <f t="shared" si="7"/>
        <v>52</v>
      </c>
      <c r="B68" s="18">
        <f t="shared" si="4"/>
        <v>7.0390874741614349</v>
      </c>
      <c r="C68" s="18">
        <f t="shared" ca="1" si="8"/>
        <v>8.9</v>
      </c>
      <c r="E68" s="15">
        <f t="shared" ca="1" si="9"/>
        <v>6.841233637768692</v>
      </c>
      <c r="F68" s="15">
        <f t="shared" ca="1" si="5"/>
        <v>8.9</v>
      </c>
      <c r="G68" s="15">
        <f t="shared" si="10"/>
        <v>4.7890874741614349</v>
      </c>
      <c r="H68" s="15">
        <f t="shared" si="11"/>
        <v>9.289087474161434</v>
      </c>
      <c r="I68" s="15">
        <f t="shared" si="6"/>
        <v>7.0390874741614349</v>
      </c>
    </row>
    <row r="69" spans="1:9" x14ac:dyDescent="0.25">
      <c r="A69" s="7">
        <f t="shared" si="7"/>
        <v>53</v>
      </c>
      <c r="B69" s="18">
        <f t="shared" si="4"/>
        <v>7.7705249391669851</v>
      </c>
      <c r="C69" s="18">
        <f t="shared" ca="1" si="8"/>
        <v>6.8</v>
      </c>
      <c r="E69" s="15">
        <f t="shared" ca="1" si="9"/>
        <v>7.7670748793386277</v>
      </c>
      <c r="F69" s="15">
        <f t="shared" ca="1" si="5"/>
        <v>6.8</v>
      </c>
      <c r="G69" s="15">
        <f t="shared" si="10"/>
        <v>5.5205249391669851</v>
      </c>
      <c r="H69" s="15">
        <f t="shared" si="11"/>
        <v>10.020524939166986</v>
      </c>
      <c r="I69" s="15">
        <f t="shared" si="6"/>
        <v>7.7705249391669851</v>
      </c>
    </row>
    <row r="70" spans="1:9" x14ac:dyDescent="0.25">
      <c r="A70" s="7">
        <f t="shared" si="7"/>
        <v>54</v>
      </c>
      <c r="B70" s="18">
        <f t="shared" si="4"/>
        <v>8.2318417488728812</v>
      </c>
      <c r="C70" s="18">
        <f t="shared" ca="1" si="8"/>
        <v>8.8000000000000007</v>
      </c>
      <c r="E70" s="15">
        <f t="shared" ca="1" si="9"/>
        <v>9.0093835077329079</v>
      </c>
      <c r="F70" s="15">
        <f t="shared" ca="1" si="5"/>
        <v>8.8000000000000007</v>
      </c>
      <c r="G70" s="15">
        <f t="shared" si="10"/>
        <v>5.9818417488728812</v>
      </c>
      <c r="H70" s="15">
        <f t="shared" si="11"/>
        <v>10.481841748872881</v>
      </c>
      <c r="I70" s="15">
        <f t="shared" si="6"/>
        <v>8.2318417488728812</v>
      </c>
    </row>
    <row r="71" spans="1:9" x14ac:dyDescent="0.25">
      <c r="A71" s="7">
        <f t="shared" si="7"/>
        <v>55</v>
      </c>
      <c r="B71" s="18">
        <f t="shared" si="4"/>
        <v>8.4389262614623668</v>
      </c>
      <c r="C71" s="18">
        <f t="shared" ca="1" si="8"/>
        <v>7.9</v>
      </c>
      <c r="E71" s="15">
        <f t="shared" ca="1" si="9"/>
        <v>7.7143164119740817</v>
      </c>
      <c r="F71" s="15">
        <f t="shared" ca="1" si="5"/>
        <v>7.9</v>
      </c>
      <c r="G71" s="15">
        <f t="shared" si="10"/>
        <v>6.1889262614623668</v>
      </c>
      <c r="H71" s="15">
        <f t="shared" si="11"/>
        <v>10.688926261462367</v>
      </c>
      <c r="I71" s="15">
        <f t="shared" si="6"/>
        <v>8.4389262614623668</v>
      </c>
    </row>
    <row r="72" spans="1:9" x14ac:dyDescent="0.25">
      <c r="A72" s="7">
        <f t="shared" si="7"/>
        <v>56</v>
      </c>
      <c r="B72" s="18">
        <f t="shared" si="4"/>
        <v>8.4635216572790579</v>
      </c>
      <c r="C72" s="18">
        <f t="shared" ca="1" si="8"/>
        <v>7.1</v>
      </c>
      <c r="E72" s="15">
        <f t="shared" ca="1" si="9"/>
        <v>6.3230621686958255</v>
      </c>
      <c r="F72" s="15">
        <f t="shared" ca="1" si="5"/>
        <v>7.1</v>
      </c>
      <c r="G72" s="15">
        <f t="shared" si="10"/>
        <v>6.2135216572790579</v>
      </c>
      <c r="H72" s="15">
        <f t="shared" si="11"/>
        <v>10.713521657279058</v>
      </c>
      <c r="I72" s="15">
        <f t="shared" si="6"/>
        <v>8.4635216572790579</v>
      </c>
    </row>
    <row r="73" spans="1:9" x14ac:dyDescent="0.25">
      <c r="A73" s="7">
        <f t="shared" si="7"/>
        <v>57</v>
      </c>
      <c r="B73" s="18">
        <f t="shared" si="4"/>
        <v>8.4139284184184788</v>
      </c>
      <c r="C73" s="18">
        <f t="shared" ca="1" si="8"/>
        <v>6.2</v>
      </c>
      <c r="E73" s="15">
        <f t="shared" ca="1" si="9"/>
        <v>9.2616627711167663</v>
      </c>
      <c r="F73" s="15">
        <f t="shared" ca="1" si="5"/>
        <v>6.2</v>
      </c>
      <c r="G73" s="15">
        <f t="shared" si="10"/>
        <v>6.1639284184184788</v>
      </c>
      <c r="H73" s="15">
        <f t="shared" si="11"/>
        <v>10.663928418418479</v>
      </c>
      <c r="I73" s="15">
        <f t="shared" si="6"/>
        <v>8.4139284184184788</v>
      </c>
    </row>
    <row r="74" spans="1:9" x14ac:dyDescent="0.25">
      <c r="A74" s="7">
        <f t="shared" si="7"/>
        <v>58</v>
      </c>
      <c r="B74" s="18">
        <f t="shared" si="4"/>
        <v>8.406798459232272</v>
      </c>
      <c r="C74" s="18">
        <f t="shared" ca="1" si="8"/>
        <v>9.1</v>
      </c>
      <c r="E74" s="15">
        <f t="shared" ca="1" si="9"/>
        <v>8.6052052241356662</v>
      </c>
      <c r="F74" s="15">
        <f t="shared" ca="1" si="5"/>
        <v>9.1</v>
      </c>
      <c r="G74" s="15">
        <f t="shared" si="10"/>
        <v>6.156798459232272</v>
      </c>
      <c r="H74" s="15">
        <f t="shared" si="11"/>
        <v>10.656798459232272</v>
      </c>
      <c r="I74" s="15">
        <f t="shared" si="6"/>
        <v>8.406798459232272</v>
      </c>
    </row>
    <row r="75" spans="1:9" x14ac:dyDescent="0.25">
      <c r="A75" s="7">
        <f t="shared" si="7"/>
        <v>59</v>
      </c>
      <c r="B75" s="18">
        <f t="shared" si="4"/>
        <v>8.5370209591353898</v>
      </c>
      <c r="C75" s="18">
        <f t="shared" ca="1" si="8"/>
        <v>10.4</v>
      </c>
      <c r="E75" s="15">
        <f t="shared" ca="1" si="9"/>
        <v>9.0806681541004526</v>
      </c>
      <c r="F75" s="15">
        <f t="shared" ca="1" si="5"/>
        <v>10.4</v>
      </c>
      <c r="G75" s="15">
        <f t="shared" si="10"/>
        <v>6.2870209591353898</v>
      </c>
      <c r="H75" s="15">
        <f t="shared" si="11"/>
        <v>10.78702095913539</v>
      </c>
      <c r="I75" s="15">
        <f t="shared" si="6"/>
        <v>8.5370209591353898</v>
      </c>
    </row>
    <row r="76" spans="1:9" x14ac:dyDescent="0.25">
      <c r="A76" s="7">
        <f t="shared" si="7"/>
        <v>60</v>
      </c>
      <c r="B76" s="18">
        <f t="shared" si="4"/>
        <v>8.8531695488854627</v>
      </c>
      <c r="C76" s="18">
        <f t="shared" ca="1" si="8"/>
        <v>7.3</v>
      </c>
      <c r="E76" s="15">
        <f t="shared" ca="1" si="9"/>
        <v>8.5059247885388078</v>
      </c>
      <c r="F76" s="15">
        <f t="shared" ca="1" si="5"/>
        <v>7.3</v>
      </c>
      <c r="G76" s="15">
        <f t="shared" si="10"/>
        <v>6.6031695488854627</v>
      </c>
      <c r="H76" s="15">
        <f t="shared" si="11"/>
        <v>11.103169548885463</v>
      </c>
      <c r="I76" s="15">
        <f t="shared" si="6"/>
        <v>8.8531695488854627</v>
      </c>
    </row>
    <row r="77" spans="1:9" x14ac:dyDescent="0.25">
      <c r="A77" s="7">
        <f t="shared" si="7"/>
        <v>61</v>
      </c>
      <c r="B77" s="18">
        <f t="shared" si="4"/>
        <v>9.3446018969860702</v>
      </c>
      <c r="C77" s="18">
        <f t="shared" ca="1" si="8"/>
        <v>8.4</v>
      </c>
      <c r="E77" s="15">
        <f t="shared" ca="1" si="9"/>
        <v>9.5250309263784096</v>
      </c>
      <c r="F77" s="15">
        <f t="shared" ca="1" si="5"/>
        <v>8.4</v>
      </c>
      <c r="G77" s="15">
        <f t="shared" si="10"/>
        <v>7.0946018969860702</v>
      </c>
      <c r="H77" s="15">
        <f t="shared" si="11"/>
        <v>11.59460189698607</v>
      </c>
      <c r="I77" s="15">
        <f t="shared" si="6"/>
        <v>9.3446018969860702</v>
      </c>
    </row>
    <row r="78" spans="1:9" x14ac:dyDescent="0.25">
      <c r="A78" s="7">
        <f t="shared" si="7"/>
        <v>62</v>
      </c>
      <c r="B78" s="18">
        <f t="shared" si="4"/>
        <v>9.9434170265482322</v>
      </c>
      <c r="C78" s="18">
        <f t="shared" ca="1" si="8"/>
        <v>8.8000000000000007</v>
      </c>
      <c r="E78" s="15">
        <f t="shared" ca="1" si="9"/>
        <v>8.983234571537654</v>
      </c>
      <c r="F78" s="15">
        <f t="shared" ca="1" si="5"/>
        <v>8.8000000000000007</v>
      </c>
      <c r="G78" s="15">
        <f t="shared" si="10"/>
        <v>7.6934170265482322</v>
      </c>
      <c r="H78" s="15">
        <f t="shared" si="11"/>
        <v>12.193417026548232</v>
      </c>
      <c r="I78" s="15">
        <f t="shared" si="6"/>
        <v>9.9434170265482322</v>
      </c>
    </row>
    <row r="79" spans="1:9" x14ac:dyDescent="0.25">
      <c r="A79" s="7">
        <f t="shared" si="7"/>
        <v>63</v>
      </c>
      <c r="B79" s="18">
        <f t="shared" si="4"/>
        <v>10.540796800877942</v>
      </c>
      <c r="C79" s="18">
        <f t="shared" ca="1" si="8"/>
        <v>8.8000000000000007</v>
      </c>
      <c r="E79" s="15">
        <f t="shared" ca="1" si="9"/>
        <v>10.634783676698383</v>
      </c>
      <c r="F79" s="15">
        <f t="shared" ca="1" si="5"/>
        <v>8.8000000000000007</v>
      </c>
      <c r="G79" s="15">
        <f t="shared" si="10"/>
        <v>8.290796800877942</v>
      </c>
      <c r="H79" s="15">
        <f t="shared" si="11"/>
        <v>12.790796800877942</v>
      </c>
      <c r="I79" s="15">
        <f t="shared" si="6"/>
        <v>10.540796800877942</v>
      </c>
    </row>
    <row r="80" spans="1:9" x14ac:dyDescent="0.25">
      <c r="A80" s="7">
        <f t="shared" si="7"/>
        <v>64</v>
      </c>
      <c r="B80" s="18">
        <f t="shared" si="4"/>
        <v>11.013696108843444</v>
      </c>
      <c r="C80" s="18">
        <f t="shared" ref="C80:C115" ca="1" si="12">IF($G$7-1,F80,E80)</f>
        <v>10.199999999999999</v>
      </c>
      <c r="E80" s="15">
        <f t="shared" ref="E80:E115" ca="1" si="13">_xlfn.NORM.INV(RAND(),B80,$B$13)</f>
        <v>12.327498963757979</v>
      </c>
      <c r="F80" s="15">
        <f t="shared" ca="1" si="5"/>
        <v>10.199999999999999</v>
      </c>
      <c r="G80" s="15">
        <f t="shared" ref="G80:G115" si="14">IF($J$10,B80-$B$13*3,NA())</f>
        <v>8.763696108843444</v>
      </c>
      <c r="H80" s="15">
        <f t="shared" ref="H80:H115" si="15">IF($J$10,B80+$B$13*3,NA())</f>
        <v>13.263696108843444</v>
      </c>
      <c r="I80" s="15">
        <f t="shared" si="6"/>
        <v>11.013696108843444</v>
      </c>
    </row>
    <row r="81" spans="1:9" x14ac:dyDescent="0.25">
      <c r="A81" s="7">
        <f t="shared" si="7"/>
        <v>65</v>
      </c>
      <c r="B81" s="18">
        <f t="shared" ref="B81:B115" si="16">SIN(2*PI()/100*A81*$B$7)+A81*$B$11+$C$8*SIN(2*PI()/100*A81*$B$8)</f>
        <v>11.255282581475768</v>
      </c>
      <c r="C81" s="18">
        <f t="shared" ca="1" si="12"/>
        <v>9.1</v>
      </c>
      <c r="E81" s="15">
        <f t="shared" ca="1" si="13"/>
        <v>10.992225570862519</v>
      </c>
      <c r="F81" s="15">
        <f t="shared" ref="F81:F115" ca="1" si="17">RANDBETWEEN((B81-$B$13*3)*10,(B81+$B$13*3)*10)/10</f>
        <v>9.1</v>
      </c>
      <c r="G81" s="15">
        <f t="shared" si="14"/>
        <v>9.0052825814757682</v>
      </c>
      <c r="H81" s="15">
        <f t="shared" si="15"/>
        <v>13.505282581475768</v>
      </c>
      <c r="I81" s="15">
        <f t="shared" ref="I81:I115" si="18">IF($J$11,B81,NA())</f>
        <v>11.255282581475768</v>
      </c>
    </row>
    <row r="82" spans="1:9" x14ac:dyDescent="0.25">
      <c r="A82" s="7">
        <f t="shared" ref="A82:A115" si="19">A81+1</f>
        <v>66</v>
      </c>
      <c r="B82" s="18">
        <f t="shared" si="16"/>
        <v>11.201595460592765</v>
      </c>
      <c r="C82" s="18">
        <f t="shared" ca="1" si="12"/>
        <v>13</v>
      </c>
      <c r="E82" s="15">
        <f t="shared" ca="1" si="13"/>
        <v>11.286425408641241</v>
      </c>
      <c r="F82" s="15">
        <f t="shared" ca="1" si="17"/>
        <v>13</v>
      </c>
      <c r="G82" s="15">
        <f t="shared" si="14"/>
        <v>8.951595460592765</v>
      </c>
      <c r="H82" s="15">
        <f t="shared" si="15"/>
        <v>13.451595460592765</v>
      </c>
      <c r="I82" s="15">
        <f t="shared" si="18"/>
        <v>11.201595460592765</v>
      </c>
    </row>
    <row r="83" spans="1:9" x14ac:dyDescent="0.25">
      <c r="A83" s="7">
        <f t="shared" si="19"/>
        <v>67</v>
      </c>
      <c r="B83" s="18">
        <f t="shared" si="16"/>
        <v>10.847824944783849</v>
      </c>
      <c r="C83" s="18">
        <f t="shared" ca="1" si="12"/>
        <v>10.199999999999999</v>
      </c>
      <c r="E83" s="15">
        <f t="shared" ca="1" si="13"/>
        <v>10.233475255406102</v>
      </c>
      <c r="F83" s="15">
        <f t="shared" ca="1" si="17"/>
        <v>10.199999999999999</v>
      </c>
      <c r="G83" s="15">
        <f t="shared" si="14"/>
        <v>8.5978249447838486</v>
      </c>
      <c r="H83" s="15">
        <f t="shared" si="15"/>
        <v>13.097824944783849</v>
      </c>
      <c r="I83" s="15">
        <f t="shared" si="18"/>
        <v>10.847824944783849</v>
      </c>
    </row>
    <row r="84" spans="1:9" x14ac:dyDescent="0.25">
      <c r="A84" s="7">
        <f t="shared" si="19"/>
        <v>68</v>
      </c>
      <c r="B84" s="18">
        <f t="shared" si="16"/>
        <v>10.25017752378783</v>
      </c>
      <c r="C84" s="18">
        <f t="shared" ca="1" si="12"/>
        <v>8.6999999999999993</v>
      </c>
      <c r="E84" s="15">
        <f t="shared" ca="1" si="13"/>
        <v>9.1043827897600593</v>
      </c>
      <c r="F84" s="15">
        <f t="shared" ca="1" si="17"/>
        <v>8.6999999999999993</v>
      </c>
      <c r="G84" s="15">
        <f t="shared" si="14"/>
        <v>8.0001775237878299</v>
      </c>
      <c r="H84" s="15">
        <f t="shared" si="15"/>
        <v>12.50017752378783</v>
      </c>
      <c r="I84" s="15">
        <f t="shared" si="18"/>
        <v>10.25017752378783</v>
      </c>
    </row>
    <row r="85" spans="1:9" x14ac:dyDescent="0.25">
      <c r="A85" s="7">
        <f t="shared" si="19"/>
        <v>69</v>
      </c>
      <c r="B85" s="18">
        <f t="shared" si="16"/>
        <v>9.5128551901504483</v>
      </c>
      <c r="C85" s="18">
        <f t="shared" ca="1" si="12"/>
        <v>7.9</v>
      </c>
      <c r="E85" s="15">
        <f t="shared" ca="1" si="13"/>
        <v>10.961442170449851</v>
      </c>
      <c r="F85" s="15">
        <f t="shared" ca="1" si="17"/>
        <v>7.9</v>
      </c>
      <c r="G85" s="15">
        <f t="shared" si="14"/>
        <v>7.2628551901504483</v>
      </c>
      <c r="H85" s="15">
        <f t="shared" si="15"/>
        <v>11.762855190150448</v>
      </c>
      <c r="I85" s="15">
        <f t="shared" si="18"/>
        <v>9.5128551901504483</v>
      </c>
    </row>
    <row r="86" spans="1:9" x14ac:dyDescent="0.25">
      <c r="A86" s="7">
        <f t="shared" si="19"/>
        <v>70</v>
      </c>
      <c r="B86" s="18">
        <f t="shared" si="16"/>
        <v>8.7633557568774219</v>
      </c>
      <c r="C86" s="18">
        <f t="shared" ca="1" si="12"/>
        <v>6.8</v>
      </c>
      <c r="E86" s="15">
        <f t="shared" ca="1" si="13"/>
        <v>8.9893830400285779</v>
      </c>
      <c r="F86" s="15">
        <f t="shared" ca="1" si="17"/>
        <v>6.8</v>
      </c>
      <c r="G86" s="15">
        <f t="shared" si="14"/>
        <v>6.5133557568774219</v>
      </c>
      <c r="H86" s="15">
        <f t="shared" si="15"/>
        <v>11.013355756877422</v>
      </c>
      <c r="I86" s="15">
        <f t="shared" si="18"/>
        <v>8.7633557568774219</v>
      </c>
    </row>
    <row r="87" spans="1:9" x14ac:dyDescent="0.25">
      <c r="A87" s="7">
        <f t="shared" si="19"/>
        <v>71</v>
      </c>
      <c r="B87" s="18">
        <f t="shared" si="16"/>
        <v>8.1221876439408387</v>
      </c>
      <c r="C87" s="18">
        <f t="shared" ca="1" si="12"/>
        <v>7.7</v>
      </c>
      <c r="E87" s="15">
        <f t="shared" ca="1" si="13"/>
        <v>8.4538270898128847</v>
      </c>
      <c r="F87" s="15">
        <f t="shared" ca="1" si="17"/>
        <v>7.7</v>
      </c>
      <c r="G87" s="15">
        <f t="shared" si="14"/>
        <v>5.8721876439408387</v>
      </c>
      <c r="H87" s="15">
        <f t="shared" si="15"/>
        <v>10.372187643940839</v>
      </c>
      <c r="I87" s="15">
        <f t="shared" si="18"/>
        <v>8.1221876439408387</v>
      </c>
    </row>
    <row r="88" spans="1:9" x14ac:dyDescent="0.25">
      <c r="A88" s="7">
        <f t="shared" si="19"/>
        <v>72</v>
      </c>
      <c r="B88" s="18">
        <f t="shared" si="16"/>
        <v>7.6744714823104401</v>
      </c>
      <c r="C88" s="18">
        <f t="shared" ca="1" si="12"/>
        <v>6.1</v>
      </c>
      <c r="E88" s="15">
        <f t="shared" ca="1" si="13"/>
        <v>6.0327930862242747</v>
      </c>
      <c r="F88" s="15">
        <f t="shared" ca="1" si="17"/>
        <v>6.1</v>
      </c>
      <c r="G88" s="15">
        <f t="shared" si="14"/>
        <v>5.4244714823104401</v>
      </c>
      <c r="H88" s="15">
        <f t="shared" si="15"/>
        <v>9.924471482310441</v>
      </c>
      <c r="I88" s="15">
        <f t="shared" si="18"/>
        <v>7.6744714823104401</v>
      </c>
    </row>
    <row r="89" spans="1:9" x14ac:dyDescent="0.25">
      <c r="A89" s="7">
        <f t="shared" si="19"/>
        <v>73</v>
      </c>
      <c r="B89" s="18">
        <f t="shared" si="16"/>
        <v>7.450431623157403</v>
      </c>
      <c r="C89" s="18">
        <f t="shared" ca="1" si="12"/>
        <v>6</v>
      </c>
      <c r="E89" s="15">
        <f t="shared" ca="1" si="13"/>
        <v>6.7598219231954317</v>
      </c>
      <c r="F89" s="15">
        <f t="shared" ca="1" si="17"/>
        <v>6</v>
      </c>
      <c r="G89" s="15">
        <f t="shared" si="14"/>
        <v>5.200431623157403</v>
      </c>
      <c r="H89" s="15">
        <f t="shared" si="15"/>
        <v>9.700431623157403</v>
      </c>
      <c r="I89" s="15">
        <f t="shared" si="18"/>
        <v>7.450431623157403</v>
      </c>
    </row>
    <row r="90" spans="1:9" x14ac:dyDescent="0.25">
      <c r="A90" s="7">
        <f t="shared" si="19"/>
        <v>74</v>
      </c>
      <c r="B90" s="18">
        <f t="shared" si="16"/>
        <v>7.4195792601555013</v>
      </c>
      <c r="C90" s="18">
        <f t="shared" ca="1" si="12"/>
        <v>8</v>
      </c>
      <c r="E90" s="15">
        <f t="shared" ca="1" si="13"/>
        <v>6.5023218878843352</v>
      </c>
      <c r="F90" s="15">
        <f t="shared" ca="1" si="17"/>
        <v>8</v>
      </c>
      <c r="G90" s="15">
        <f t="shared" si="14"/>
        <v>5.1695792601555013</v>
      </c>
      <c r="H90" s="15">
        <f t="shared" si="15"/>
        <v>9.6695792601555013</v>
      </c>
      <c r="I90" s="15">
        <f t="shared" si="18"/>
        <v>7.4195792601555013</v>
      </c>
    </row>
    <row r="91" spans="1:9" x14ac:dyDescent="0.25">
      <c r="A91" s="7">
        <f t="shared" si="19"/>
        <v>75</v>
      </c>
      <c r="B91" s="18">
        <f t="shared" si="16"/>
        <v>7.5</v>
      </c>
      <c r="C91" s="18">
        <f t="shared" ca="1" si="12"/>
        <v>7.5</v>
      </c>
      <c r="E91" s="15">
        <f t="shared" ca="1" si="13"/>
        <v>7.7129409071671455</v>
      </c>
      <c r="F91" s="15">
        <f t="shared" ca="1" si="17"/>
        <v>7.5</v>
      </c>
      <c r="G91" s="15">
        <f t="shared" si="14"/>
        <v>5.25</v>
      </c>
      <c r="H91" s="15">
        <f t="shared" si="15"/>
        <v>9.75</v>
      </c>
      <c r="I91" s="15">
        <f t="shared" si="18"/>
        <v>7.5</v>
      </c>
    </row>
    <row r="92" spans="1:9" x14ac:dyDescent="0.25">
      <c r="A92" s="7">
        <f t="shared" si="19"/>
        <v>76</v>
      </c>
      <c r="B92" s="18">
        <f t="shared" si="16"/>
        <v>7.5804207398444978</v>
      </c>
      <c r="C92" s="18">
        <f t="shared" ca="1" si="12"/>
        <v>9.1999999999999993</v>
      </c>
      <c r="E92" s="15">
        <f t="shared" ca="1" si="13"/>
        <v>7.6733367315948335</v>
      </c>
      <c r="F92" s="15">
        <f t="shared" ca="1" si="17"/>
        <v>9.1999999999999993</v>
      </c>
      <c r="G92" s="15">
        <f t="shared" si="14"/>
        <v>5.3304207398444978</v>
      </c>
      <c r="H92" s="15">
        <f t="shared" si="15"/>
        <v>9.8304207398444987</v>
      </c>
      <c r="I92" s="15">
        <f t="shared" si="18"/>
        <v>7.5804207398444978</v>
      </c>
    </row>
    <row r="93" spans="1:9" x14ac:dyDescent="0.25">
      <c r="A93" s="7">
        <f t="shared" si="19"/>
        <v>77</v>
      </c>
      <c r="B93" s="18">
        <f t="shared" si="16"/>
        <v>7.5495683768425961</v>
      </c>
      <c r="C93" s="18">
        <f t="shared" ca="1" si="12"/>
        <v>5.9</v>
      </c>
      <c r="E93" s="15">
        <f t="shared" ca="1" si="13"/>
        <v>6.3831922039611007</v>
      </c>
      <c r="F93" s="15">
        <f t="shared" ca="1" si="17"/>
        <v>5.9</v>
      </c>
      <c r="G93" s="15">
        <f t="shared" si="14"/>
        <v>5.2995683768425961</v>
      </c>
      <c r="H93" s="15">
        <f t="shared" si="15"/>
        <v>9.799568376842597</v>
      </c>
      <c r="I93" s="15">
        <f t="shared" si="18"/>
        <v>7.5495683768425961</v>
      </c>
    </row>
    <row r="94" spans="1:9" x14ac:dyDescent="0.25">
      <c r="A94" s="7">
        <f t="shared" si="19"/>
        <v>78</v>
      </c>
      <c r="B94" s="18">
        <f t="shared" si="16"/>
        <v>7.3255285176895573</v>
      </c>
      <c r="C94" s="18">
        <f t="shared" ca="1" si="12"/>
        <v>9</v>
      </c>
      <c r="E94" s="15">
        <f t="shared" ca="1" si="13"/>
        <v>7.8705580171573271</v>
      </c>
      <c r="F94" s="15">
        <f t="shared" ca="1" si="17"/>
        <v>9</v>
      </c>
      <c r="G94" s="15">
        <f t="shared" si="14"/>
        <v>5.0755285176895573</v>
      </c>
      <c r="H94" s="15">
        <f t="shared" si="15"/>
        <v>9.5755285176895573</v>
      </c>
      <c r="I94" s="15">
        <f t="shared" si="18"/>
        <v>7.3255285176895573</v>
      </c>
    </row>
    <row r="95" spans="1:9" x14ac:dyDescent="0.25">
      <c r="A95" s="7">
        <f t="shared" si="19"/>
        <v>79</v>
      </c>
      <c r="B95" s="18">
        <f t="shared" si="16"/>
        <v>6.877812356059156</v>
      </c>
      <c r="C95" s="18">
        <f t="shared" ca="1" si="12"/>
        <v>6.4</v>
      </c>
      <c r="E95" s="15">
        <f t="shared" ca="1" si="13"/>
        <v>6.506016215525591</v>
      </c>
      <c r="F95" s="15">
        <f t="shared" ca="1" si="17"/>
        <v>6.4</v>
      </c>
      <c r="G95" s="15">
        <f t="shared" si="14"/>
        <v>4.627812356059156</v>
      </c>
      <c r="H95" s="15">
        <f t="shared" si="15"/>
        <v>9.127812356059156</v>
      </c>
      <c r="I95" s="15">
        <f t="shared" si="18"/>
        <v>6.877812356059156</v>
      </c>
    </row>
    <row r="96" spans="1:9" x14ac:dyDescent="0.25">
      <c r="A96" s="7">
        <f t="shared" si="19"/>
        <v>80</v>
      </c>
      <c r="B96" s="18">
        <f t="shared" si="16"/>
        <v>6.2366442431225835</v>
      </c>
      <c r="C96" s="18">
        <f t="shared" ca="1" si="12"/>
        <v>5</v>
      </c>
      <c r="E96" s="15">
        <f t="shared" ca="1" si="13"/>
        <v>5.6762847089023181</v>
      </c>
      <c r="F96" s="15">
        <f t="shared" ca="1" si="17"/>
        <v>5</v>
      </c>
      <c r="G96" s="15">
        <f t="shared" si="14"/>
        <v>3.9866442431225835</v>
      </c>
      <c r="H96" s="15">
        <f t="shared" si="15"/>
        <v>8.4866442431225835</v>
      </c>
      <c r="I96" s="15">
        <f t="shared" si="18"/>
        <v>6.2366442431225835</v>
      </c>
    </row>
    <row r="97" spans="1:9" x14ac:dyDescent="0.25">
      <c r="A97" s="7">
        <f t="shared" si="19"/>
        <v>81</v>
      </c>
      <c r="B97" s="18">
        <f t="shared" si="16"/>
        <v>5.4871448098495446</v>
      </c>
      <c r="C97" s="18">
        <f t="shared" ca="1" si="12"/>
        <v>5.5</v>
      </c>
      <c r="E97" s="15">
        <f t="shared" ca="1" si="13"/>
        <v>4.9227050974034352</v>
      </c>
      <c r="F97" s="15">
        <f t="shared" ca="1" si="17"/>
        <v>5.5</v>
      </c>
      <c r="G97" s="15">
        <f t="shared" si="14"/>
        <v>3.2371448098495446</v>
      </c>
      <c r="H97" s="15">
        <f t="shared" si="15"/>
        <v>7.7371448098495446</v>
      </c>
      <c r="I97" s="15">
        <f t="shared" si="18"/>
        <v>5.4871448098495446</v>
      </c>
    </row>
    <row r="98" spans="1:9" x14ac:dyDescent="0.25">
      <c r="A98" s="7">
        <f t="shared" si="19"/>
        <v>82</v>
      </c>
      <c r="B98" s="18">
        <f t="shared" si="16"/>
        <v>4.7498224762121666</v>
      </c>
      <c r="C98" s="18">
        <f t="shared" ca="1" si="12"/>
        <v>6.8</v>
      </c>
      <c r="E98" s="15">
        <f t="shared" ca="1" si="13"/>
        <v>4.1470213127535462</v>
      </c>
      <c r="F98" s="15">
        <f t="shared" ca="1" si="17"/>
        <v>6.8</v>
      </c>
      <c r="G98" s="15">
        <f t="shared" si="14"/>
        <v>2.4998224762121666</v>
      </c>
      <c r="H98" s="15">
        <f t="shared" si="15"/>
        <v>6.9998224762121666</v>
      </c>
      <c r="I98" s="15">
        <f t="shared" si="18"/>
        <v>4.7498224762121666</v>
      </c>
    </row>
    <row r="99" spans="1:9" x14ac:dyDescent="0.25">
      <c r="A99" s="7">
        <f t="shared" si="19"/>
        <v>83</v>
      </c>
      <c r="B99" s="18">
        <f t="shared" si="16"/>
        <v>4.152175055216146</v>
      </c>
      <c r="C99" s="18">
        <f t="shared" ca="1" si="12"/>
        <v>5.4</v>
      </c>
      <c r="E99" s="15">
        <f t="shared" ca="1" si="13"/>
        <v>3.9094235377392099</v>
      </c>
      <c r="F99" s="15">
        <f t="shared" ca="1" si="17"/>
        <v>5.4</v>
      </c>
      <c r="G99" s="15">
        <f t="shared" si="14"/>
        <v>1.902175055216146</v>
      </c>
      <c r="H99" s="15">
        <f t="shared" si="15"/>
        <v>6.402175055216146</v>
      </c>
      <c r="I99" s="15">
        <f t="shared" si="18"/>
        <v>4.152175055216146</v>
      </c>
    </row>
    <row r="100" spans="1:9" x14ac:dyDescent="0.25">
      <c r="A100" s="7">
        <f t="shared" si="19"/>
        <v>84</v>
      </c>
      <c r="B100" s="18">
        <f t="shared" si="16"/>
        <v>3.7984045394072328</v>
      </c>
      <c r="C100" s="18">
        <f t="shared" ca="1" si="12"/>
        <v>3.2</v>
      </c>
      <c r="E100" s="15">
        <f t="shared" ca="1" si="13"/>
        <v>3.3987295421738368</v>
      </c>
      <c r="F100" s="15">
        <f t="shared" ca="1" si="17"/>
        <v>3.2</v>
      </c>
      <c r="G100" s="15">
        <f t="shared" si="14"/>
        <v>1.5484045394072328</v>
      </c>
      <c r="H100" s="15">
        <f t="shared" si="15"/>
        <v>6.0484045394072332</v>
      </c>
      <c r="I100" s="15">
        <f t="shared" si="18"/>
        <v>3.7984045394072328</v>
      </c>
    </row>
    <row r="101" spans="1:9" x14ac:dyDescent="0.25">
      <c r="A101" s="7">
        <f t="shared" si="19"/>
        <v>85</v>
      </c>
      <c r="B101" s="18">
        <f t="shared" si="16"/>
        <v>3.7447174185242322</v>
      </c>
      <c r="C101" s="18">
        <f t="shared" ca="1" si="12"/>
        <v>2.9</v>
      </c>
      <c r="E101" s="15">
        <f t="shared" ca="1" si="13"/>
        <v>4.7939918516724429</v>
      </c>
      <c r="F101" s="15">
        <f t="shared" ca="1" si="17"/>
        <v>2.9</v>
      </c>
      <c r="G101" s="15">
        <f t="shared" si="14"/>
        <v>1.4947174185242322</v>
      </c>
      <c r="H101" s="15">
        <f t="shared" si="15"/>
        <v>5.9947174185242318</v>
      </c>
      <c r="I101" s="15">
        <f t="shared" si="18"/>
        <v>3.7447174185242322</v>
      </c>
    </row>
    <row r="102" spans="1:9" x14ac:dyDescent="0.25">
      <c r="A102" s="7">
        <f t="shared" si="19"/>
        <v>86</v>
      </c>
      <c r="B102" s="18">
        <f t="shared" si="16"/>
        <v>3.9863038911565578</v>
      </c>
      <c r="C102" s="18">
        <f t="shared" ca="1" si="12"/>
        <v>3.3</v>
      </c>
      <c r="E102" s="15">
        <f t="shared" ca="1" si="13"/>
        <v>4.1708568531620278</v>
      </c>
      <c r="F102" s="15">
        <f t="shared" ca="1" si="17"/>
        <v>3.3</v>
      </c>
      <c r="G102" s="15">
        <f t="shared" si="14"/>
        <v>1.7363038911565578</v>
      </c>
      <c r="H102" s="15">
        <f t="shared" si="15"/>
        <v>6.2363038911565578</v>
      </c>
      <c r="I102" s="15">
        <f t="shared" si="18"/>
        <v>3.9863038911565578</v>
      </c>
    </row>
    <row r="103" spans="1:9" x14ac:dyDescent="0.25">
      <c r="A103" s="7">
        <f t="shared" si="19"/>
        <v>87</v>
      </c>
      <c r="B103" s="18">
        <f t="shared" si="16"/>
        <v>4.4592031991220589</v>
      </c>
      <c r="C103" s="18">
        <f t="shared" ca="1" si="12"/>
        <v>6.2</v>
      </c>
      <c r="E103" s="15">
        <f t="shared" ca="1" si="13"/>
        <v>5.0289853644607883</v>
      </c>
      <c r="F103" s="15">
        <f t="shared" ca="1" si="17"/>
        <v>6.2</v>
      </c>
      <c r="G103" s="15">
        <f t="shared" si="14"/>
        <v>2.2092031991220589</v>
      </c>
      <c r="H103" s="15">
        <f t="shared" si="15"/>
        <v>6.7092031991220589</v>
      </c>
      <c r="I103" s="15">
        <f t="shared" si="18"/>
        <v>4.4592031991220589</v>
      </c>
    </row>
    <row r="104" spans="1:9" x14ac:dyDescent="0.25">
      <c r="A104" s="7">
        <f t="shared" si="19"/>
        <v>88</v>
      </c>
      <c r="B104" s="18">
        <f t="shared" si="16"/>
        <v>5.0565829734517731</v>
      </c>
      <c r="C104" s="18">
        <f t="shared" ca="1" si="12"/>
        <v>5.0999999999999996</v>
      </c>
      <c r="E104" s="15">
        <f t="shared" ca="1" si="13"/>
        <v>5.004060287865479</v>
      </c>
      <c r="F104" s="15">
        <f t="shared" ca="1" si="17"/>
        <v>5.0999999999999996</v>
      </c>
      <c r="G104" s="15">
        <f t="shared" si="14"/>
        <v>2.8065829734517731</v>
      </c>
      <c r="H104" s="15">
        <f t="shared" si="15"/>
        <v>7.3065829734517731</v>
      </c>
      <c r="I104" s="15">
        <f t="shared" si="18"/>
        <v>5.0565829734517731</v>
      </c>
    </row>
    <row r="105" spans="1:9" x14ac:dyDescent="0.25">
      <c r="A105" s="7">
        <f t="shared" si="19"/>
        <v>89</v>
      </c>
      <c r="B105" s="18">
        <f t="shared" si="16"/>
        <v>5.655398103013936</v>
      </c>
      <c r="C105" s="18">
        <f t="shared" ca="1" si="12"/>
        <v>4.9000000000000004</v>
      </c>
      <c r="E105" s="15">
        <f t="shared" ca="1" si="13"/>
        <v>4.7510856417930487</v>
      </c>
      <c r="F105" s="15">
        <f t="shared" ca="1" si="17"/>
        <v>4.9000000000000004</v>
      </c>
      <c r="G105" s="15">
        <f t="shared" si="14"/>
        <v>3.405398103013936</v>
      </c>
      <c r="H105" s="15">
        <f t="shared" si="15"/>
        <v>7.905398103013936</v>
      </c>
      <c r="I105" s="15">
        <f t="shared" si="18"/>
        <v>5.655398103013936</v>
      </c>
    </row>
    <row r="106" spans="1:9" x14ac:dyDescent="0.25">
      <c r="A106" s="7">
        <f t="shared" si="19"/>
        <v>90</v>
      </c>
      <c r="B106" s="18">
        <f t="shared" si="16"/>
        <v>6.1468304511145426</v>
      </c>
      <c r="C106" s="18">
        <f t="shared" ca="1" si="12"/>
        <v>6</v>
      </c>
      <c r="E106" s="15">
        <f t="shared" ca="1" si="13"/>
        <v>6.5964929382969881</v>
      </c>
      <c r="F106" s="15">
        <f t="shared" ca="1" si="17"/>
        <v>6</v>
      </c>
      <c r="G106" s="15">
        <f t="shared" si="14"/>
        <v>3.8968304511145426</v>
      </c>
      <c r="H106" s="15">
        <f t="shared" si="15"/>
        <v>8.3968304511145426</v>
      </c>
      <c r="I106" s="15">
        <f t="shared" si="18"/>
        <v>6.1468304511145426</v>
      </c>
    </row>
    <row r="107" spans="1:9" x14ac:dyDescent="0.25">
      <c r="A107" s="7">
        <f t="shared" si="19"/>
        <v>91</v>
      </c>
      <c r="B107" s="18">
        <f t="shared" si="16"/>
        <v>6.4629790408646119</v>
      </c>
      <c r="C107" s="18">
        <f t="shared" ca="1" si="12"/>
        <v>4.4000000000000004</v>
      </c>
      <c r="E107" s="15">
        <f t="shared" ca="1" si="13"/>
        <v>5.997853251853499</v>
      </c>
      <c r="F107" s="15">
        <f t="shared" ca="1" si="17"/>
        <v>4.4000000000000004</v>
      </c>
      <c r="G107" s="15">
        <f t="shared" si="14"/>
        <v>4.2129790408646119</v>
      </c>
      <c r="H107" s="15">
        <f t="shared" si="15"/>
        <v>8.7129790408646119</v>
      </c>
      <c r="I107" s="15">
        <f t="shared" si="18"/>
        <v>6.4629790408646119</v>
      </c>
    </row>
    <row r="108" spans="1:9" x14ac:dyDescent="0.25">
      <c r="A108" s="7">
        <f t="shared" si="19"/>
        <v>92</v>
      </c>
      <c r="B108" s="18">
        <f t="shared" si="16"/>
        <v>6.5932015407677307</v>
      </c>
      <c r="C108" s="18">
        <f t="shared" ca="1" si="12"/>
        <v>4.5999999999999996</v>
      </c>
      <c r="E108" s="15">
        <f t="shared" ca="1" si="13"/>
        <v>6.9975303276427923</v>
      </c>
      <c r="F108" s="15">
        <f t="shared" ca="1" si="17"/>
        <v>4.5999999999999996</v>
      </c>
      <c r="G108" s="15">
        <f t="shared" si="14"/>
        <v>4.3432015407677307</v>
      </c>
      <c r="H108" s="15">
        <f t="shared" si="15"/>
        <v>8.8432015407677298</v>
      </c>
      <c r="I108" s="15">
        <f t="shared" si="18"/>
        <v>6.5932015407677307</v>
      </c>
    </row>
    <row r="109" spans="1:9" x14ac:dyDescent="0.25">
      <c r="A109" s="7">
        <f t="shared" si="19"/>
        <v>93</v>
      </c>
      <c r="B109" s="18">
        <f t="shared" si="16"/>
        <v>6.5860715815815212</v>
      </c>
      <c r="C109" s="18">
        <f t="shared" ca="1" si="12"/>
        <v>8.1999999999999993</v>
      </c>
      <c r="E109" s="15">
        <f t="shared" ca="1" si="13"/>
        <v>7.4039301322915874</v>
      </c>
      <c r="F109" s="15">
        <f t="shared" ca="1" si="17"/>
        <v>8.1999999999999993</v>
      </c>
      <c r="G109" s="15">
        <f t="shared" si="14"/>
        <v>4.3360715815815212</v>
      </c>
      <c r="H109" s="15">
        <f t="shared" si="15"/>
        <v>8.8360715815815212</v>
      </c>
      <c r="I109" s="15">
        <f t="shared" si="18"/>
        <v>6.5860715815815212</v>
      </c>
    </row>
    <row r="110" spans="1:9" x14ac:dyDescent="0.25">
      <c r="A110" s="7">
        <f t="shared" si="19"/>
        <v>94</v>
      </c>
      <c r="B110" s="18">
        <f t="shared" si="16"/>
        <v>6.5364783427209412</v>
      </c>
      <c r="C110" s="18">
        <f t="shared" ca="1" si="12"/>
        <v>6.7</v>
      </c>
      <c r="E110" s="15">
        <f t="shared" ca="1" si="13"/>
        <v>5.6143688998588415</v>
      </c>
      <c r="F110" s="15">
        <f t="shared" ca="1" si="17"/>
        <v>6.7</v>
      </c>
      <c r="G110" s="15">
        <f t="shared" si="14"/>
        <v>4.2864783427209412</v>
      </c>
      <c r="H110" s="15">
        <f t="shared" si="15"/>
        <v>8.7864783427209403</v>
      </c>
      <c r="I110" s="15">
        <f t="shared" si="18"/>
        <v>6.5364783427209412</v>
      </c>
    </row>
    <row r="111" spans="1:9" x14ac:dyDescent="0.25">
      <c r="A111" s="7">
        <f t="shared" si="19"/>
        <v>95</v>
      </c>
      <c r="B111" s="18">
        <f t="shared" si="16"/>
        <v>6.561073738537635</v>
      </c>
      <c r="C111" s="18">
        <f t="shared" ca="1" si="12"/>
        <v>8.1</v>
      </c>
      <c r="E111" s="15">
        <f t="shared" ca="1" si="13"/>
        <v>5.8858127110651601</v>
      </c>
      <c r="F111" s="15">
        <f t="shared" ca="1" si="17"/>
        <v>8.1</v>
      </c>
      <c r="G111" s="15">
        <f t="shared" si="14"/>
        <v>4.311073738537635</v>
      </c>
      <c r="H111" s="15">
        <f t="shared" si="15"/>
        <v>8.811073738537635</v>
      </c>
      <c r="I111" s="15">
        <f t="shared" si="18"/>
        <v>6.561073738537635</v>
      </c>
    </row>
    <row r="112" spans="1:9" x14ac:dyDescent="0.25">
      <c r="A112" s="7">
        <f t="shared" si="19"/>
        <v>96</v>
      </c>
      <c r="B112" s="18">
        <f t="shared" si="16"/>
        <v>6.7681582511271223</v>
      </c>
      <c r="C112" s="18">
        <f t="shared" ca="1" si="12"/>
        <v>6.2</v>
      </c>
      <c r="E112" s="15">
        <f t="shared" ca="1" si="13"/>
        <v>6.6290372698640123</v>
      </c>
      <c r="F112" s="15">
        <f t="shared" ca="1" si="17"/>
        <v>6.2</v>
      </c>
      <c r="G112" s="15">
        <f t="shared" si="14"/>
        <v>4.5181582511271223</v>
      </c>
      <c r="H112" s="15">
        <f t="shared" si="15"/>
        <v>9.0181582511271223</v>
      </c>
      <c r="I112" s="15">
        <f t="shared" si="18"/>
        <v>6.7681582511271223</v>
      </c>
    </row>
    <row r="113" spans="1:9" x14ac:dyDescent="0.25">
      <c r="A113" s="7">
        <f t="shared" si="19"/>
        <v>97</v>
      </c>
      <c r="B113" s="18">
        <f t="shared" si="16"/>
        <v>7.2294750608330167</v>
      </c>
      <c r="C113" s="18">
        <f t="shared" ca="1" si="12"/>
        <v>7.4</v>
      </c>
      <c r="E113" s="15">
        <f t="shared" ca="1" si="13"/>
        <v>8.2956028621654649</v>
      </c>
      <c r="F113" s="15">
        <f t="shared" ca="1" si="17"/>
        <v>7.4</v>
      </c>
      <c r="G113" s="15">
        <f t="shared" si="14"/>
        <v>4.9794750608330167</v>
      </c>
      <c r="H113" s="15">
        <f t="shared" si="15"/>
        <v>9.4794750608330176</v>
      </c>
      <c r="I113" s="15">
        <f t="shared" si="18"/>
        <v>7.2294750608330167</v>
      </c>
    </row>
    <row r="114" spans="1:9" x14ac:dyDescent="0.25">
      <c r="A114" s="7">
        <f t="shared" si="19"/>
        <v>98</v>
      </c>
      <c r="B114" s="18">
        <f t="shared" si="16"/>
        <v>7.9609125258385722</v>
      </c>
      <c r="C114" s="18">
        <f t="shared" ca="1" si="12"/>
        <v>8.6999999999999993</v>
      </c>
      <c r="E114" s="15">
        <f t="shared" ca="1" si="13"/>
        <v>9.1120662865571909</v>
      </c>
      <c r="F114" s="15">
        <f t="shared" ca="1" si="17"/>
        <v>8.6999999999999993</v>
      </c>
      <c r="G114" s="15">
        <f t="shared" si="14"/>
        <v>5.7109125258385722</v>
      </c>
      <c r="H114" s="15">
        <f t="shared" si="15"/>
        <v>10.210912525838573</v>
      </c>
      <c r="I114" s="15">
        <f t="shared" si="18"/>
        <v>7.9609125258385722</v>
      </c>
    </row>
    <row r="115" spans="1:9" x14ac:dyDescent="0.25">
      <c r="A115" s="7">
        <f t="shared" si="19"/>
        <v>99</v>
      </c>
      <c r="B115" s="18">
        <f t="shared" si="16"/>
        <v>8.9169133916410708</v>
      </c>
      <c r="C115" s="18">
        <f t="shared" ca="1" si="12"/>
        <v>8.1</v>
      </c>
      <c r="E115" s="15">
        <f t="shared" ca="1" si="13"/>
        <v>10.037823287085153</v>
      </c>
      <c r="F115" s="15">
        <f t="shared" ca="1" si="17"/>
        <v>8.1</v>
      </c>
      <c r="G115" s="15">
        <f t="shared" si="14"/>
        <v>6.6669133916410708</v>
      </c>
      <c r="H115" s="15">
        <f t="shared" si="15"/>
        <v>11.166913391641071</v>
      </c>
      <c r="I115" s="15">
        <f t="shared" si="18"/>
        <v>8.9169133916410708</v>
      </c>
    </row>
  </sheetData>
  <hyperlinks>
    <hyperlink ref="A1:E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0" r:id="rId6" name="Group Box 2">
              <controlPr defaultSize="0" autoFill="0" autoPict="0">
                <anchor moveWithCells="1">
                  <from>
                    <xdr:col>4</xdr:col>
                    <xdr:colOff>390525</xdr:colOff>
                    <xdr:row>6</xdr:row>
                    <xdr:rowOff>19050</xdr:rowOff>
                  </from>
                  <to>
                    <xdr:col>6</xdr:col>
                    <xdr:colOff>0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7" name="Option Button 3">
              <controlPr defaultSize="0" autoFill="0" autoLine="0" autoPict="0">
                <anchor moveWithCells="1">
                  <from>
                    <xdr:col>4</xdr:col>
                    <xdr:colOff>390525</xdr:colOff>
                    <xdr:row>6</xdr:row>
                    <xdr:rowOff>104775</xdr:rowOff>
                  </from>
                  <to>
                    <xdr:col>5</xdr:col>
                    <xdr:colOff>781050</xdr:colOff>
                    <xdr:row>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8" name="Option Button 4">
              <controlPr defaultSize="0" autoFill="0" autoLine="0" autoPict="0">
                <anchor moveWithCells="1">
                  <from>
                    <xdr:col>4</xdr:col>
                    <xdr:colOff>390525</xdr:colOff>
                    <xdr:row>6</xdr:row>
                    <xdr:rowOff>323850</xdr:rowOff>
                  </from>
                  <to>
                    <xdr:col>5</xdr:col>
                    <xdr:colOff>809625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9" name="Check Box 10">
              <controlPr defaultSize="0" autoFill="0" autoLine="0" autoPict="0">
                <anchor moveWithCells="1">
                  <from>
                    <xdr:col>10</xdr:col>
                    <xdr:colOff>38100</xdr:colOff>
                    <xdr:row>8</xdr:row>
                    <xdr:rowOff>171450</xdr:rowOff>
                  </from>
                  <to>
                    <xdr:col>12</xdr:col>
                    <xdr:colOff>171450</xdr:colOff>
                    <xdr:row>10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0" name="Check Box 11">
              <controlPr defaultSize="0" autoFill="0" autoLine="0" autoPict="0">
                <anchor moveWithCells="1">
                  <from>
                    <xdr:col>10</xdr:col>
                    <xdr:colOff>38100</xdr:colOff>
                    <xdr:row>10</xdr:row>
                    <xdr:rowOff>66675</xdr:rowOff>
                  </from>
                  <to>
                    <xdr:col>12</xdr:col>
                    <xdr:colOff>171450</xdr:colOff>
                    <xdr:row>11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5" customWidth="1"/>
    <col min="2" max="16384" width="9.140625" style="5" hidden="1"/>
  </cols>
  <sheetData>
    <row r="1" spans="1:7" ht="36.75" customHeight="1" x14ac:dyDescent="0.25">
      <c r="A1" s="36" t="s">
        <v>2</v>
      </c>
      <c r="B1" s="36"/>
      <c r="C1" s="36"/>
      <c r="D1" s="36"/>
      <c r="E1" s="36"/>
      <c r="F1" s="36"/>
      <c r="G1" s="36"/>
    </row>
    <row r="2" spans="1:7" ht="107.25" customHeight="1" x14ac:dyDescent="0.25">
      <c r="A2" s="6" t="s">
        <v>3</v>
      </c>
    </row>
    <row r="3" spans="1:7" ht="105" customHeight="1" x14ac:dyDescent="0.25">
      <c r="A3" s="6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N16"/>
  <sheetViews>
    <sheetView zoomScaleNormal="100" workbookViewId="0">
      <selection activeCell="C9" sqref="C9"/>
    </sheetView>
  </sheetViews>
  <sheetFormatPr defaultRowHeight="15" x14ac:dyDescent="0.25"/>
  <cols>
    <col min="1" max="1" width="8.42578125" customWidth="1"/>
    <col min="2" max="2" width="13.28515625" bestFit="1" customWidth="1"/>
    <col min="3" max="3" width="13.85546875" customWidth="1"/>
    <col min="4" max="4" width="14.5703125" bestFit="1" customWidth="1"/>
    <col min="8" max="8" width="10.140625" bestFit="1" customWidth="1"/>
    <col min="9" max="9" width="13.85546875" customWidth="1"/>
    <col min="11" max="11" width="19.140625" bestFit="1" customWidth="1"/>
    <col min="12" max="12" width="18.42578125" bestFit="1" customWidth="1"/>
    <col min="17" max="17" width="27.85546875" bestFit="1" customWidth="1"/>
  </cols>
  <sheetData>
    <row r="1" spans="1:14" ht="26.25" x14ac:dyDescent="0.25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4" ht="15.75" x14ac:dyDescent="0.25">
      <c r="A2" s="4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ht="18.75" x14ac:dyDescent="0.25">
      <c r="A3" s="1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x14ac:dyDescent="0.25">
      <c r="A4" s="8" t="s">
        <v>6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6" spans="1:14" ht="30" x14ac:dyDescent="0.25">
      <c r="A6" s="12" t="s">
        <v>8</v>
      </c>
      <c r="B6" s="12" t="s">
        <v>7</v>
      </c>
      <c r="C6" s="13" t="s">
        <v>9</v>
      </c>
      <c r="G6" s="10"/>
    </row>
    <row r="7" spans="1:14" x14ac:dyDescent="0.25">
      <c r="A7" s="7">
        <f>ROW()-ROW($A$6)</f>
        <v>1</v>
      </c>
      <c r="B7" s="7">
        <v>29</v>
      </c>
      <c r="C7" s="7"/>
      <c r="N7" s="9"/>
    </row>
    <row r="8" spans="1:14" x14ac:dyDescent="0.25">
      <c r="A8" s="7">
        <f t="shared" ref="A8:A16" si="0">ROW()-ROW($A$6)</f>
        <v>2</v>
      </c>
      <c r="B8" s="7">
        <v>35</v>
      </c>
      <c r="C8" s="7"/>
      <c r="N8" s="9"/>
    </row>
    <row r="9" spans="1:14" x14ac:dyDescent="0.25">
      <c r="A9" s="7">
        <f t="shared" si="0"/>
        <v>3</v>
      </c>
      <c r="B9" s="7">
        <v>32</v>
      </c>
      <c r="C9" s="11">
        <f>AVERAGE(B7:B9)</f>
        <v>32</v>
      </c>
      <c r="N9" s="9"/>
    </row>
    <row r="10" spans="1:14" x14ac:dyDescent="0.25">
      <c r="A10" s="7">
        <f t="shared" si="0"/>
        <v>4</v>
      </c>
      <c r="B10" s="7">
        <v>27</v>
      </c>
      <c r="C10" s="11">
        <f t="shared" ref="C10:C16" si="1">AVERAGE(B8:B10)</f>
        <v>31.333333333333332</v>
      </c>
      <c r="N10" s="9"/>
    </row>
    <row r="11" spans="1:14" x14ac:dyDescent="0.25">
      <c r="A11" s="7">
        <f t="shared" si="0"/>
        <v>5</v>
      </c>
      <c r="B11" s="7">
        <v>28</v>
      </c>
      <c r="C11" s="11">
        <f t="shared" si="1"/>
        <v>29</v>
      </c>
      <c r="N11" s="9"/>
    </row>
    <row r="12" spans="1:14" x14ac:dyDescent="0.25">
      <c r="A12" s="7">
        <f t="shared" si="0"/>
        <v>6</v>
      </c>
      <c r="B12" s="7">
        <v>31</v>
      </c>
      <c r="C12" s="11">
        <f t="shared" si="1"/>
        <v>28.666666666666668</v>
      </c>
      <c r="N12" s="9"/>
    </row>
    <row r="13" spans="1:14" x14ac:dyDescent="0.25">
      <c r="A13" s="7">
        <f t="shared" si="0"/>
        <v>7</v>
      </c>
      <c r="B13" s="7">
        <v>34</v>
      </c>
      <c r="C13" s="11">
        <f t="shared" si="1"/>
        <v>31</v>
      </c>
      <c r="N13" s="9"/>
    </row>
    <row r="14" spans="1:14" x14ac:dyDescent="0.25">
      <c r="A14" s="7">
        <f t="shared" si="0"/>
        <v>8</v>
      </c>
      <c r="B14" s="7">
        <v>29</v>
      </c>
      <c r="C14" s="11">
        <f t="shared" si="1"/>
        <v>31.333333333333332</v>
      </c>
      <c r="N14" s="9"/>
    </row>
    <row r="15" spans="1:14" x14ac:dyDescent="0.25">
      <c r="A15" s="7">
        <f t="shared" si="0"/>
        <v>9</v>
      </c>
      <c r="B15" s="7">
        <v>28</v>
      </c>
      <c r="C15" s="11">
        <f t="shared" si="1"/>
        <v>30.333333333333332</v>
      </c>
      <c r="N15" s="9"/>
    </row>
    <row r="16" spans="1:14" x14ac:dyDescent="0.25">
      <c r="A16" s="7">
        <f t="shared" si="0"/>
        <v>10</v>
      </c>
      <c r="B16" s="7">
        <v>32</v>
      </c>
      <c r="C16" s="11">
        <f t="shared" si="1"/>
        <v>29.666666666666668</v>
      </c>
      <c r="N16" s="9"/>
    </row>
  </sheetData>
  <hyperlinks>
    <hyperlink ref="A1:E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ignoredErrors>
    <ignoredError sqref="C9 C10:C16" formulaRange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Прямые</vt:lpstr>
      <vt:lpstr>Синус</vt:lpstr>
      <vt:lpstr>EXCEL2.RU</vt:lpstr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УУУУУ</cp:lastModifiedBy>
  <dcterms:created xsi:type="dcterms:W3CDTF">2015-12-29T05:54:24Z</dcterms:created>
  <dcterms:modified xsi:type="dcterms:W3CDTF">2021-02-12T16:06:48Z</dcterms:modified>
</cp:coreProperties>
</file>