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_xlnm._FilterDatabase" localSheetId="0" hidden="1">Лист1!$A$34:$C$34</definedName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B12" i="1"/>
  <c r="J12" i="1" s="1"/>
  <c r="B13" i="1" l="1"/>
  <c r="I13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B17" i="1"/>
  <c r="J17" i="1" s="1"/>
  <c r="B15" i="1"/>
  <c r="B16" i="1"/>
  <c r="J16" i="1" s="1"/>
  <c r="B14" i="1"/>
  <c r="I14" i="1" s="1"/>
  <c r="I12" i="1"/>
  <c r="G12" i="1"/>
  <c r="C12" i="1"/>
  <c r="H12" i="1"/>
  <c r="D12" i="1"/>
  <c r="F12" i="1"/>
  <c r="E12" i="1"/>
  <c r="B18" i="1"/>
  <c r="G16" i="1" l="1"/>
  <c r="I16" i="1"/>
  <c r="D17" i="1"/>
  <c r="G17" i="1"/>
  <c r="H14" i="1"/>
  <c r="H17" i="1"/>
  <c r="F17" i="1"/>
  <c r="E17" i="1"/>
  <c r="H16" i="1"/>
  <c r="C17" i="1"/>
  <c r="I17" i="1"/>
  <c r="J13" i="1"/>
  <c r="H13" i="1"/>
  <c r="G13" i="1"/>
  <c r="J18" i="1"/>
  <c r="G18" i="1"/>
  <c r="J15" i="1"/>
  <c r="I15" i="1"/>
  <c r="H15" i="1"/>
  <c r="G15" i="1"/>
  <c r="H18" i="1"/>
  <c r="J14" i="1"/>
  <c r="G14" i="1"/>
  <c r="I18" i="1"/>
  <c r="C16" i="1"/>
  <c r="E16" i="1"/>
  <c r="F16" i="1"/>
  <c r="D16" i="1"/>
  <c r="C15" i="1"/>
  <c r="F15" i="1"/>
  <c r="D15" i="1"/>
  <c r="E15" i="1"/>
  <c r="C14" i="1"/>
  <c r="E14" i="1"/>
  <c r="F14" i="1"/>
  <c r="D14" i="1"/>
  <c r="C13" i="1"/>
  <c r="F13" i="1"/>
  <c r="D13" i="1"/>
  <c r="E13" i="1"/>
  <c r="B19" i="1"/>
  <c r="J19" i="1" l="1"/>
  <c r="I19" i="1"/>
  <c r="H19" i="1"/>
  <c r="G19" i="1"/>
  <c r="C18" i="1"/>
  <c r="E18" i="1"/>
  <c r="F18" i="1"/>
  <c r="D18" i="1"/>
  <c r="B20" i="1"/>
  <c r="J20" i="1" l="1"/>
  <c r="G20" i="1"/>
  <c r="H20" i="1"/>
  <c r="I20" i="1"/>
  <c r="C19" i="1"/>
  <c r="F19" i="1"/>
  <c r="D19" i="1"/>
  <c r="E19" i="1"/>
  <c r="B21" i="1"/>
  <c r="J21" i="1" l="1"/>
  <c r="I21" i="1"/>
  <c r="H21" i="1"/>
  <c r="G21" i="1"/>
  <c r="C20" i="1"/>
  <c r="E20" i="1"/>
  <c r="F20" i="1"/>
  <c r="D20" i="1"/>
  <c r="B22" i="1"/>
  <c r="I22" i="1" l="1"/>
  <c r="G22" i="1"/>
  <c r="J22" i="1"/>
  <c r="H22" i="1"/>
  <c r="C21" i="1"/>
  <c r="F21" i="1"/>
  <c r="D21" i="1"/>
  <c r="E21" i="1"/>
  <c r="B23" i="1"/>
  <c r="J23" i="1" l="1"/>
  <c r="I23" i="1"/>
  <c r="H23" i="1"/>
  <c r="G23" i="1"/>
  <c r="C22" i="1"/>
  <c r="E22" i="1"/>
  <c r="F22" i="1"/>
  <c r="D22" i="1"/>
  <c r="B24" i="1"/>
  <c r="J24" i="1" l="1"/>
  <c r="I24" i="1"/>
  <c r="H24" i="1"/>
  <c r="G24" i="1"/>
  <c r="C23" i="1"/>
  <c r="F23" i="1"/>
  <c r="D23" i="1"/>
  <c r="E23" i="1"/>
  <c r="B25" i="1"/>
  <c r="J25" i="1" l="1"/>
  <c r="I25" i="1"/>
  <c r="H25" i="1"/>
  <c r="G25" i="1"/>
  <c r="C24" i="1"/>
  <c r="E24" i="1"/>
  <c r="F24" i="1"/>
  <c r="D24" i="1"/>
  <c r="B26" i="1"/>
  <c r="G26" i="1" l="1"/>
  <c r="J26" i="1"/>
  <c r="I26" i="1"/>
  <c r="H26" i="1"/>
  <c r="C25" i="1"/>
  <c r="F25" i="1"/>
  <c r="D25" i="1"/>
  <c r="E25" i="1"/>
  <c r="B27" i="1"/>
  <c r="J27" i="1" l="1"/>
  <c r="I27" i="1"/>
  <c r="H27" i="1"/>
  <c r="G27" i="1"/>
  <c r="C26" i="1"/>
  <c r="E26" i="1"/>
  <c r="F26" i="1"/>
  <c r="D26" i="1"/>
  <c r="B28" i="1"/>
  <c r="J28" i="1" l="1"/>
  <c r="I28" i="1"/>
  <c r="G28" i="1"/>
  <c r="H28" i="1"/>
  <c r="C27" i="1"/>
  <c r="F27" i="1"/>
  <c r="D27" i="1"/>
  <c r="E27" i="1"/>
  <c r="B29" i="1"/>
  <c r="J29" i="1" l="1"/>
  <c r="I29" i="1"/>
  <c r="H29" i="1"/>
  <c r="G29" i="1"/>
  <c r="C28" i="1"/>
  <c r="E28" i="1"/>
  <c r="F28" i="1"/>
  <c r="D28" i="1"/>
  <c r="C29" i="1" l="1"/>
  <c r="F29" i="1"/>
  <c r="D29" i="1"/>
  <c r="E29" i="1"/>
</calcChain>
</file>

<file path=xl/sharedStrings.xml><?xml version="1.0" encoding="utf-8"?>
<sst xmlns="http://schemas.openxmlformats.org/spreadsheetml/2006/main" count="57" uniqueCount="54">
  <si>
    <t>1/х2</t>
  </si>
  <si>
    <t>1/х4</t>
  </si>
  <si>
    <t>1/х6</t>
  </si>
  <si>
    <t>1/х8</t>
  </si>
  <si>
    <t>10%</t>
  </si>
  <si>
    <t>20%</t>
  </si>
  <si>
    <t>30%</t>
  </si>
  <si>
    <t>40%</t>
  </si>
  <si>
    <t>50%</t>
  </si>
  <si>
    <t>Процент</t>
  </si>
  <si>
    <t>Компания</t>
  </si>
  <si>
    <t>У</t>
  </si>
  <si>
    <t>КМП1</t>
  </si>
  <si>
    <t>КМП2</t>
  </si>
  <si>
    <t>КМП3</t>
  </si>
  <si>
    <t>КМП4</t>
  </si>
  <si>
    <t>КМП5</t>
  </si>
  <si>
    <t>КМП6</t>
  </si>
  <si>
    <t>КМП7</t>
  </si>
  <si>
    <t>КМП8</t>
  </si>
  <si>
    <t>КМП9</t>
  </si>
  <si>
    <t>КМП10</t>
  </si>
  <si>
    <t>КМП11</t>
  </si>
  <si>
    <t>КМП12</t>
  </si>
  <si>
    <t>КМП13</t>
  </si>
  <si>
    <t>КМП14</t>
  </si>
  <si>
    <t>КМП15</t>
  </si>
  <si>
    <t>КМП16</t>
  </si>
  <si>
    <t>КМП17</t>
  </si>
  <si>
    <t>КМП18</t>
  </si>
  <si>
    <t>КМП19</t>
  </si>
  <si>
    <t>КМП20</t>
  </si>
  <si>
    <t>КМП21</t>
  </si>
  <si>
    <t>КМП22</t>
  </si>
  <si>
    <t>КМП23</t>
  </si>
  <si>
    <t>КМП24</t>
  </si>
  <si>
    <t>КМП25</t>
  </si>
  <si>
    <t>КМП26</t>
  </si>
  <si>
    <t>КМП27</t>
  </si>
  <si>
    <t>КМП28</t>
  </si>
  <si>
    <t>КМП29</t>
  </si>
  <si>
    <t>КМП30</t>
  </si>
  <si>
    <t>X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</si>
  <si>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</si>
  <si>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</si>
  <si>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</si>
  <si>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</si>
  <si>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</si>
  <si>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Потенциальное поле с точками в MS EXCEL</t>
  </si>
  <si>
    <t>Линии потенциала</t>
  </si>
  <si>
    <t>Точки на потенциальном поле</t>
  </si>
  <si>
    <t>Показать размер выручки компании и % прибыли на акцию</t>
  </si>
  <si>
    <t>Возможное применение диаграммы:</t>
  </si>
  <si>
    <t>Продемонстрировать характеристики изделия в зависимости от 2х факторов, влияющих  на качество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</si>
</sst>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4" fillId="0" borderId="0" applyFont="0" applyFill="0" applyBorder="0" applyAlignment="0" applyProtection="0"/>
    <xf numFmtId="0" fontId="10" fillId="0" borderId="0"/>
    <xf numFmtId="0" fontId="11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3"/>
    <xf numFmtId="0" fontId="0" fillId="0" borderId="0" xfId="0" applyFont="1" applyBorder="1"/>
    <xf numFmtId="0" fontId="0" fillId="0" borderId="0" xfId="0" applyFont="1"/>
    <xf numFmtId="0" fontId="0" fillId="0" borderId="0" xfId="0" applyBorder="1"/>
    <xf numFmtId="2" fontId="0" fillId="0" borderId="0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Font="1"/>
    <xf numFmtId="9" fontId="0" fillId="0" borderId="0" xfId="0" applyNumberFormat="1" applyBorder="1"/>
    <xf numFmtId="9" fontId="0" fillId="0" borderId="0" xfId="0" applyNumberFormat="1" applyFont="1"/>
    <xf numFmtId="2" fontId="0" fillId="0" borderId="0" xfId="0" applyNumberFormat="1"/>
    <xf numFmtId="0" fontId="6" fillId="0" borderId="1" xfId="0" applyFont="1" applyFill="1" applyBorder="1"/>
    <xf numFmtId="0" fontId="0" fillId="0" borderId="1" xfId="0" applyBorder="1"/>
    <xf numFmtId="2" fontId="0" fillId="0" borderId="1" xfId="0" applyNumberFormat="1" applyBorder="1"/>
    <xf numFmtId="0" fontId="7" fillId="0" borderId="1" xfId="0" applyFont="1" applyBorder="1"/>
    <xf numFmtId="0" fontId="9" fillId="3" borderId="0" xfId="3" applyFont="1" applyFill="1" applyAlignment="1">
      <alignment vertical="center" wrapText="1"/>
    </xf>
    <xf numFmtId="0" fontId="8" fillId="2" borderId="0" xfId="2" applyFont="1" applyFill="1" applyAlignment="1" applyProtection="1">
      <alignment horizontal="center" vertical="center"/>
    </xf>
    <xf numFmtId="0" fontId="8" fillId="2" borderId="0" xfId="7" applyFont="1" applyFill="1" applyAlignment="1" applyProtection="1">
      <alignment vertical="center"/>
    </xf>
    <xf numFmtId="0" fontId="2" fillId="4" borderId="0" xfId="2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5" fillId="5" borderId="0" xfId="0" applyFont="1" applyFill="1" applyAlignment="1"/>
    <xf numFmtId="0" fontId="0" fillId="5" borderId="0" xfId="0" applyFill="1"/>
    <xf numFmtId="0" fontId="7" fillId="0" borderId="0" xfId="0" applyFont="1"/>
    <xf numFmtId="0" fontId="14" fillId="0" borderId="0" xfId="0" applyFont="1"/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colors>
    <mruColors>
      <color rgb="FFE2DEA6"/>
      <color rgb="FFDDD897"/>
      <color rgb="FFECE9C6"/>
      <color rgb="FFA57023"/>
      <color rgb="FF828282"/>
      <color rgb="FFFFFFFF"/>
      <color rgb="FF511900"/>
      <color rgb="FFE6820A"/>
      <color rgb="FF7031A0"/>
      <color rgb="FFA931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90828024354488E-2"/>
          <c:y val="3.2606518898794061E-2"/>
          <c:w val="0.82856569296143112"/>
          <c:h val="0.872001803739290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Лист1!$B$11</c:f>
              <c:strCache>
                <c:ptCount val="1"/>
                <c:pt idx="0">
                  <c:v>10%</c:v>
                </c:pt>
              </c:strCache>
            </c:strRef>
          </c:tx>
          <c:spPr>
            <a:ln>
              <a:solidFill>
                <a:srgbClr val="828282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Лист1!$B$12:$B$29</c:f>
              <c:numCache>
                <c:formatCode>0.0</c:formatCode>
                <c:ptCount val="18"/>
                <c:pt idx="0">
                  <c:v>103</c:v>
                </c:pt>
                <c:pt idx="1">
                  <c:v>36.333333333333336</c:v>
                </c:pt>
                <c:pt idx="2">
                  <c:v>23</c:v>
                </c:pt>
                <c:pt idx="3">
                  <c:v>17.285714285714285</c:v>
                </c:pt>
                <c:pt idx="4">
                  <c:v>14.111111111111109</c:v>
                </c:pt>
                <c:pt idx="5">
                  <c:v>12.09090909090909</c:v>
                </c:pt>
                <c:pt idx="6">
                  <c:v>10.692307692307692</c:v>
                </c:pt>
                <c:pt idx="7">
                  <c:v>9.6666666666666679</c:v>
                </c:pt>
                <c:pt idx="8">
                  <c:v>8.882352941176471</c:v>
                </c:pt>
                <c:pt idx="9">
                  <c:v>8.2631578947368425</c:v>
                </c:pt>
                <c:pt idx="10">
                  <c:v>7.7619047619047628</c:v>
                </c:pt>
                <c:pt idx="11">
                  <c:v>7.3478260869565224</c:v>
                </c:pt>
                <c:pt idx="12">
                  <c:v>7.0000000000000009</c:v>
                </c:pt>
                <c:pt idx="13">
                  <c:v>6.7037037037037042</c:v>
                </c:pt>
                <c:pt idx="14">
                  <c:v>6.4482758620689662</c:v>
                </c:pt>
                <c:pt idx="15">
                  <c:v>6.2258064516129039</c:v>
                </c:pt>
                <c:pt idx="16">
                  <c:v>6.0303030303030303</c:v>
                </c:pt>
                <c:pt idx="17">
                  <c:v>5.8571428571428568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Лист1!$C$11</c:f>
              <c:strCache>
                <c:ptCount val="1"/>
                <c:pt idx="0">
                  <c:v>1/х2</c:v>
                </c:pt>
              </c:strCache>
            </c:strRef>
          </c:tx>
          <c:spPr>
            <a:ln w="19050">
              <a:solidFill>
                <a:srgbClr val="828282"/>
              </a:solidFill>
              <a:prstDash val="sysDash"/>
            </a:ln>
          </c:spPr>
          <c:marker>
            <c:symbol val="none"/>
          </c:marker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Лист1!$C$12:$C$29</c:f>
              <c:numCache>
                <c:formatCode>0.0</c:formatCode>
                <c:ptCount val="18"/>
                <c:pt idx="0">
                  <c:v>206</c:v>
                </c:pt>
                <c:pt idx="1">
                  <c:v>72.666666666666671</c:v>
                </c:pt>
                <c:pt idx="2">
                  <c:v>46</c:v>
                </c:pt>
                <c:pt idx="3">
                  <c:v>34.571428571428569</c:v>
                </c:pt>
                <c:pt idx="4">
                  <c:v>28.222222222222218</c:v>
                </c:pt>
                <c:pt idx="5">
                  <c:v>24.18181818181818</c:v>
                </c:pt>
                <c:pt idx="6">
                  <c:v>21.384615384615383</c:v>
                </c:pt>
                <c:pt idx="7">
                  <c:v>19.333333333333336</c:v>
                </c:pt>
                <c:pt idx="8">
                  <c:v>17.764705882352942</c:v>
                </c:pt>
                <c:pt idx="9">
                  <c:v>16.526315789473685</c:v>
                </c:pt>
                <c:pt idx="10">
                  <c:v>15.523809523809526</c:v>
                </c:pt>
                <c:pt idx="11">
                  <c:v>14.695652173913045</c:v>
                </c:pt>
                <c:pt idx="12">
                  <c:v>14.000000000000002</c:v>
                </c:pt>
                <c:pt idx="13">
                  <c:v>13.407407407407408</c:v>
                </c:pt>
                <c:pt idx="14">
                  <c:v>12.896551724137932</c:v>
                </c:pt>
                <c:pt idx="15">
                  <c:v>12.451612903225808</c:v>
                </c:pt>
                <c:pt idx="16">
                  <c:v>12.060606060606061</c:v>
                </c:pt>
                <c:pt idx="17">
                  <c:v>11.714285714285714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Лист1!$D$11</c:f>
              <c:strCache>
                <c:ptCount val="1"/>
                <c:pt idx="0">
                  <c:v>20%</c:v>
                </c:pt>
              </c:strCache>
            </c:strRef>
          </c:tx>
          <c:spPr>
            <a:ln>
              <a:solidFill>
                <a:srgbClr val="828282"/>
              </a:solidFill>
            </a:ln>
          </c:spPr>
          <c:marker>
            <c:symbol val="none"/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Лист1!$D$12:$D$29</c:f>
              <c:numCache>
                <c:formatCode>0.0</c:formatCode>
                <c:ptCount val="18"/>
                <c:pt idx="0">
                  <c:v>309</c:v>
                </c:pt>
                <c:pt idx="1">
                  <c:v>109</c:v>
                </c:pt>
                <c:pt idx="2">
                  <c:v>69</c:v>
                </c:pt>
                <c:pt idx="3">
                  <c:v>51.857142857142854</c:v>
                </c:pt>
                <c:pt idx="4">
                  <c:v>42.333333333333329</c:v>
                </c:pt>
                <c:pt idx="5">
                  <c:v>36.272727272727266</c:v>
                </c:pt>
                <c:pt idx="6">
                  <c:v>32.076923076923073</c:v>
                </c:pt>
                <c:pt idx="7">
                  <c:v>29.000000000000004</c:v>
                </c:pt>
                <c:pt idx="8">
                  <c:v>26.647058823529413</c:v>
                </c:pt>
                <c:pt idx="9">
                  <c:v>24.789473684210527</c:v>
                </c:pt>
                <c:pt idx="10">
                  <c:v>23.285714285714288</c:v>
                </c:pt>
                <c:pt idx="11">
                  <c:v>22.043478260869566</c:v>
                </c:pt>
                <c:pt idx="12">
                  <c:v>21.000000000000004</c:v>
                </c:pt>
                <c:pt idx="13">
                  <c:v>20.111111111111114</c:v>
                </c:pt>
                <c:pt idx="14">
                  <c:v>19.344827586206897</c:v>
                </c:pt>
                <c:pt idx="15">
                  <c:v>18.677419354838712</c:v>
                </c:pt>
                <c:pt idx="16">
                  <c:v>18.09090909090909</c:v>
                </c:pt>
                <c:pt idx="17">
                  <c:v>17.571428571428569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Лист1!$E$11</c:f>
              <c:strCache>
                <c:ptCount val="1"/>
                <c:pt idx="0">
                  <c:v>1/х4</c:v>
                </c:pt>
              </c:strCache>
            </c:strRef>
          </c:tx>
          <c:spPr>
            <a:ln w="19050">
              <a:solidFill>
                <a:srgbClr val="828282"/>
              </a:solidFill>
              <a:prstDash val="sysDash"/>
            </a:ln>
          </c:spPr>
          <c:marker>
            <c:symbol val="none"/>
          </c:marker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Лист1!$E$12:$E$29</c:f>
              <c:numCache>
                <c:formatCode>0.0</c:formatCode>
                <c:ptCount val="18"/>
                <c:pt idx="0">
                  <c:v>412</c:v>
                </c:pt>
                <c:pt idx="1">
                  <c:v>145.33333333333334</c:v>
                </c:pt>
                <c:pt idx="2">
                  <c:v>92</c:v>
                </c:pt>
                <c:pt idx="3">
                  <c:v>69.142857142857139</c:v>
                </c:pt>
                <c:pt idx="4">
                  <c:v>56.444444444444436</c:v>
                </c:pt>
                <c:pt idx="5">
                  <c:v>48.36363636363636</c:v>
                </c:pt>
                <c:pt idx="6">
                  <c:v>42.769230769230766</c:v>
                </c:pt>
                <c:pt idx="7">
                  <c:v>38.666666666666671</c:v>
                </c:pt>
                <c:pt idx="8">
                  <c:v>35.529411764705884</c:v>
                </c:pt>
                <c:pt idx="9">
                  <c:v>33.05263157894737</c:v>
                </c:pt>
                <c:pt idx="10">
                  <c:v>31.047619047619051</c:v>
                </c:pt>
                <c:pt idx="11">
                  <c:v>29.39130434782609</c:v>
                </c:pt>
                <c:pt idx="12">
                  <c:v>28.000000000000004</c:v>
                </c:pt>
                <c:pt idx="13">
                  <c:v>26.814814814814817</c:v>
                </c:pt>
                <c:pt idx="14">
                  <c:v>25.793103448275865</c:v>
                </c:pt>
                <c:pt idx="15">
                  <c:v>24.903225806451616</c:v>
                </c:pt>
                <c:pt idx="16">
                  <c:v>24.121212121212121</c:v>
                </c:pt>
                <c:pt idx="17">
                  <c:v>23.428571428571427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Лист1!$F$11</c:f>
              <c:strCache>
                <c:ptCount val="1"/>
                <c:pt idx="0">
                  <c:v>30%</c:v>
                </c:pt>
              </c:strCache>
            </c:strRef>
          </c:tx>
          <c:spPr>
            <a:ln>
              <a:solidFill>
                <a:srgbClr val="828282"/>
              </a:solidFill>
            </a:ln>
          </c:spPr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Лист1!$F$12:$F$29</c:f>
              <c:numCache>
                <c:formatCode>0.0</c:formatCode>
                <c:ptCount val="18"/>
                <c:pt idx="0">
                  <c:v>515</c:v>
                </c:pt>
                <c:pt idx="1">
                  <c:v>181.66666666666669</c:v>
                </c:pt>
                <c:pt idx="2">
                  <c:v>115</c:v>
                </c:pt>
                <c:pt idx="3">
                  <c:v>86.428571428571416</c:v>
                </c:pt>
                <c:pt idx="4">
                  <c:v>70.555555555555543</c:v>
                </c:pt>
                <c:pt idx="5">
                  <c:v>60.454545454545453</c:v>
                </c:pt>
                <c:pt idx="6">
                  <c:v>53.46153846153846</c:v>
                </c:pt>
                <c:pt idx="7">
                  <c:v>48.333333333333343</c:v>
                </c:pt>
                <c:pt idx="8">
                  <c:v>44.411764705882355</c:v>
                </c:pt>
                <c:pt idx="9">
                  <c:v>41.315789473684212</c:v>
                </c:pt>
                <c:pt idx="10">
                  <c:v>38.80952380952381</c:v>
                </c:pt>
                <c:pt idx="11">
                  <c:v>36.739130434782609</c:v>
                </c:pt>
                <c:pt idx="12">
                  <c:v>35.000000000000007</c:v>
                </c:pt>
                <c:pt idx="13">
                  <c:v>33.518518518518519</c:v>
                </c:pt>
                <c:pt idx="14">
                  <c:v>32.241379310344833</c:v>
                </c:pt>
                <c:pt idx="15">
                  <c:v>31.12903225806452</c:v>
                </c:pt>
                <c:pt idx="16">
                  <c:v>30.151515151515152</c:v>
                </c:pt>
                <c:pt idx="17">
                  <c:v>29.285714285714285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Лист1!$G$11</c:f>
              <c:strCache>
                <c:ptCount val="1"/>
                <c:pt idx="0">
                  <c:v>1/х6</c:v>
                </c:pt>
              </c:strCache>
            </c:strRef>
          </c:tx>
          <c:spPr>
            <a:ln w="19050">
              <a:solidFill>
                <a:srgbClr val="828282"/>
              </a:solidFill>
              <a:prstDash val="sysDash"/>
            </a:ln>
          </c:spPr>
          <c:marker>
            <c:symbol val="none"/>
          </c:marker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Лист1!$G$12:$G$29</c:f>
              <c:numCache>
                <c:formatCode>0.0</c:formatCode>
                <c:ptCount val="18"/>
                <c:pt idx="0">
                  <c:v>618</c:v>
                </c:pt>
                <c:pt idx="1">
                  <c:v>218</c:v>
                </c:pt>
                <c:pt idx="2">
                  <c:v>138</c:v>
                </c:pt>
                <c:pt idx="3">
                  <c:v>103.71428571428571</c:v>
                </c:pt>
                <c:pt idx="4">
                  <c:v>84.666666666666657</c:v>
                </c:pt>
                <c:pt idx="5">
                  <c:v>72.545454545454533</c:v>
                </c:pt>
                <c:pt idx="6">
                  <c:v>64.153846153846146</c:v>
                </c:pt>
                <c:pt idx="7">
                  <c:v>58.000000000000007</c:v>
                </c:pt>
                <c:pt idx="8">
                  <c:v>53.294117647058826</c:v>
                </c:pt>
                <c:pt idx="9">
                  <c:v>49.578947368421055</c:v>
                </c:pt>
                <c:pt idx="10">
                  <c:v>46.571428571428577</c:v>
                </c:pt>
                <c:pt idx="11">
                  <c:v>44.086956521739133</c:v>
                </c:pt>
                <c:pt idx="12">
                  <c:v>42.000000000000007</c:v>
                </c:pt>
                <c:pt idx="13">
                  <c:v>40.222222222222229</c:v>
                </c:pt>
                <c:pt idx="14">
                  <c:v>38.689655172413794</c:v>
                </c:pt>
                <c:pt idx="15">
                  <c:v>37.354838709677423</c:v>
                </c:pt>
                <c:pt idx="16">
                  <c:v>36.18181818181818</c:v>
                </c:pt>
                <c:pt idx="17">
                  <c:v>35.142857142857139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Лист1!$H$11</c:f>
              <c:strCache>
                <c:ptCount val="1"/>
                <c:pt idx="0">
                  <c:v>40%</c:v>
                </c:pt>
              </c:strCache>
            </c:strRef>
          </c:tx>
          <c:spPr>
            <a:ln>
              <a:solidFill>
                <a:srgbClr val="828282"/>
              </a:solidFill>
            </a:ln>
          </c:spPr>
          <c:marker>
            <c:symbol val="none"/>
          </c:marker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Лист1!$H$12:$H$29</c:f>
              <c:numCache>
                <c:formatCode>0.0</c:formatCode>
                <c:ptCount val="18"/>
                <c:pt idx="0">
                  <c:v>721</c:v>
                </c:pt>
                <c:pt idx="1">
                  <c:v>254.33333333333334</c:v>
                </c:pt>
                <c:pt idx="2">
                  <c:v>161</c:v>
                </c:pt>
                <c:pt idx="3">
                  <c:v>121</c:v>
                </c:pt>
                <c:pt idx="4">
                  <c:v>98.777777777777757</c:v>
                </c:pt>
                <c:pt idx="5">
                  <c:v>84.636363636363626</c:v>
                </c:pt>
                <c:pt idx="6">
                  <c:v>74.84615384615384</c:v>
                </c:pt>
                <c:pt idx="7">
                  <c:v>67.666666666666671</c:v>
                </c:pt>
                <c:pt idx="8">
                  <c:v>62.176470588235297</c:v>
                </c:pt>
                <c:pt idx="9">
                  <c:v>57.842105263157897</c:v>
                </c:pt>
                <c:pt idx="10">
                  <c:v>54.333333333333343</c:v>
                </c:pt>
                <c:pt idx="11">
                  <c:v>51.434782608695656</c:v>
                </c:pt>
                <c:pt idx="12">
                  <c:v>49.000000000000007</c:v>
                </c:pt>
                <c:pt idx="13">
                  <c:v>46.925925925925931</c:v>
                </c:pt>
                <c:pt idx="14">
                  <c:v>45.137931034482762</c:v>
                </c:pt>
                <c:pt idx="15">
                  <c:v>43.580645161290327</c:v>
                </c:pt>
                <c:pt idx="16">
                  <c:v>42.212121212121211</c:v>
                </c:pt>
                <c:pt idx="17">
                  <c:v>41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Лист1!$I$11</c:f>
              <c:strCache>
                <c:ptCount val="1"/>
                <c:pt idx="0">
                  <c:v>1/х8</c:v>
                </c:pt>
              </c:strCache>
            </c:strRef>
          </c:tx>
          <c:spPr>
            <a:ln w="19050">
              <a:solidFill>
                <a:srgbClr val="828282"/>
              </a:solidFill>
              <a:prstDash val="sysDash"/>
            </a:ln>
          </c:spPr>
          <c:marker>
            <c:symbol val="none"/>
          </c:marker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Лист1!$I$12:$I$29</c:f>
              <c:numCache>
                <c:formatCode>0.0</c:formatCode>
                <c:ptCount val="18"/>
                <c:pt idx="0">
                  <c:v>927</c:v>
                </c:pt>
                <c:pt idx="1">
                  <c:v>327</c:v>
                </c:pt>
                <c:pt idx="2">
                  <c:v>207</c:v>
                </c:pt>
                <c:pt idx="3">
                  <c:v>155.57142857142856</c:v>
                </c:pt>
                <c:pt idx="4">
                  <c:v>126.99999999999999</c:v>
                </c:pt>
                <c:pt idx="5">
                  <c:v>108.81818181818181</c:v>
                </c:pt>
                <c:pt idx="6">
                  <c:v>96.230769230769226</c:v>
                </c:pt>
                <c:pt idx="7">
                  <c:v>87.000000000000014</c:v>
                </c:pt>
                <c:pt idx="8">
                  <c:v>79.941176470588232</c:v>
                </c:pt>
                <c:pt idx="9">
                  <c:v>74.368421052631589</c:v>
                </c:pt>
                <c:pt idx="10">
                  <c:v>69.857142857142861</c:v>
                </c:pt>
                <c:pt idx="11">
                  <c:v>66.130434782608702</c:v>
                </c:pt>
                <c:pt idx="12">
                  <c:v>63.000000000000007</c:v>
                </c:pt>
                <c:pt idx="13">
                  <c:v>60.333333333333336</c:v>
                </c:pt>
                <c:pt idx="14">
                  <c:v>58.034482758620697</c:v>
                </c:pt>
                <c:pt idx="15">
                  <c:v>56.032258064516135</c:v>
                </c:pt>
                <c:pt idx="16">
                  <c:v>54.272727272727273</c:v>
                </c:pt>
                <c:pt idx="17">
                  <c:v>52.714285714285708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Лист1!$J$11</c:f>
              <c:strCache>
                <c:ptCount val="1"/>
                <c:pt idx="0">
                  <c:v>50%</c:v>
                </c:pt>
              </c:strCache>
            </c:strRef>
          </c:tx>
          <c:spPr>
            <a:ln>
              <a:solidFill>
                <a:srgbClr val="828282"/>
              </a:solidFill>
            </a:ln>
          </c:spPr>
          <c:marker>
            <c:symbol val="none"/>
          </c:marker>
          <c:dLbls>
            <c:dLbl>
              <c:idx val="15"/>
              <c:delete val="1"/>
            </c:dLbl>
            <c:dLbl>
              <c:idx val="16"/>
              <c:delete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Лист1!$A$12:$A$29</c:f>
              <c:numCache>
                <c:formatCode>0.00</c:formatCode>
                <c:ptCount val="1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9.0000000000000011E-2</c:v>
                </c:pt>
                <c:pt idx="5">
                  <c:v>0.11000000000000001</c:v>
                </c:pt>
                <c:pt idx="6">
                  <c:v>0.13</c:v>
                </c:pt>
                <c:pt idx="7">
                  <c:v>0.15</c:v>
                </c:pt>
                <c:pt idx="8">
                  <c:v>0.16999999999999998</c:v>
                </c:pt>
                <c:pt idx="9">
                  <c:v>0.18999999999999997</c:v>
                </c:pt>
                <c:pt idx="10">
                  <c:v>0.20999999999999996</c:v>
                </c:pt>
                <c:pt idx="11">
                  <c:v>0.22999999999999995</c:v>
                </c:pt>
                <c:pt idx="12">
                  <c:v>0.24999999999999994</c:v>
                </c:pt>
                <c:pt idx="13">
                  <c:v>0.26999999999999996</c:v>
                </c:pt>
                <c:pt idx="14">
                  <c:v>0.28999999999999998</c:v>
                </c:pt>
                <c:pt idx="15">
                  <c:v>0.31</c:v>
                </c:pt>
                <c:pt idx="16">
                  <c:v>0.33</c:v>
                </c:pt>
                <c:pt idx="17">
                  <c:v>0.35000000000000003</c:v>
                </c:pt>
              </c:numCache>
            </c:numRef>
          </c:xVal>
          <c:yVal>
            <c:numRef>
              <c:f>Лист1!$J$12:$J$29</c:f>
              <c:numCache>
                <c:formatCode>0.0</c:formatCode>
                <c:ptCount val="18"/>
                <c:pt idx="0">
                  <c:v>1133</c:v>
                </c:pt>
                <c:pt idx="1">
                  <c:v>399.66666666666669</c:v>
                </c:pt>
                <c:pt idx="2">
                  <c:v>253</c:v>
                </c:pt>
                <c:pt idx="3">
                  <c:v>190.14285714285714</c:v>
                </c:pt>
                <c:pt idx="4">
                  <c:v>155.2222222222222</c:v>
                </c:pt>
                <c:pt idx="5">
                  <c:v>133</c:v>
                </c:pt>
                <c:pt idx="6">
                  <c:v>117.61538461538461</c:v>
                </c:pt>
                <c:pt idx="7">
                  <c:v>106.33333333333334</c:v>
                </c:pt>
                <c:pt idx="8">
                  <c:v>97.705882352941188</c:v>
                </c:pt>
                <c:pt idx="9">
                  <c:v>90.89473684210526</c:v>
                </c:pt>
                <c:pt idx="10">
                  <c:v>85.380952380952394</c:v>
                </c:pt>
                <c:pt idx="11">
                  <c:v>80.826086956521749</c:v>
                </c:pt>
                <c:pt idx="12">
                  <c:v>77.000000000000014</c:v>
                </c:pt>
                <c:pt idx="13">
                  <c:v>73.740740740740748</c:v>
                </c:pt>
                <c:pt idx="14">
                  <c:v>70.931034482758633</c:v>
                </c:pt>
                <c:pt idx="15">
                  <c:v>68.48387096774195</c:v>
                </c:pt>
                <c:pt idx="16">
                  <c:v>66.333333333333329</c:v>
                </c:pt>
                <c:pt idx="17">
                  <c:v>64.428571428571431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71936"/>
        <c:axId val="137302400"/>
      </c:scatterChart>
      <c:scatterChart>
        <c:scatterStyle val="lineMarker"/>
        <c:varyColors val="0"/>
        <c:ser>
          <c:idx val="9"/>
          <c:order val="9"/>
          <c:tx>
            <c:strRef>
              <c:f>Лист1!$A$34</c:f>
              <c:strCache>
                <c:ptCount val="1"/>
                <c:pt idx="0">
                  <c:v>Компания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A57023"/>
              </a:solidFill>
              <a:ln>
                <a:noFill/>
              </a:ln>
            </c:spPr>
          </c:marker>
          <c:dLbls>
            <c:dLbl>
              <c:idx val="0"/>
              <c:layout/>
              <c:tx>
                <c:strRef>
                  <c:f>Лист1!$A$35</c:f>
                  <c:strCache>
                    <c:ptCount val="1"/>
                    <c:pt idx="0">
                      <c:v>КМП10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Лист1!$A$36</c:f>
                  <c:strCache>
                    <c:ptCount val="1"/>
                    <c:pt idx="0">
                      <c:v>КМП24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Лист1!$A$37</c:f>
                  <c:strCache>
                    <c:ptCount val="1"/>
                    <c:pt idx="0">
                      <c:v>КМП3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8.8105726872246704E-3"/>
                </c:manualLayout>
              </c:layout>
              <c:tx>
                <c:strRef>
                  <c:f>Лист1!$A$38</c:f>
                  <c:strCache>
                    <c:ptCount val="1"/>
                    <c:pt idx="0">
                      <c:v>КМП18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1747430249632892E-2"/>
                </c:manualLayout>
              </c:layout>
              <c:tx>
                <c:strRef>
                  <c:f>Лист1!$A$39</c:f>
                  <c:strCache>
                    <c:ptCount val="1"/>
                    <c:pt idx="0">
                      <c:v>КМП23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Лист1!$A$40</c:f>
                  <c:strCache>
                    <c:ptCount val="1"/>
                    <c:pt idx="0">
                      <c:v>КМП15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Лист1!$A$41</c:f>
                  <c:strCache>
                    <c:ptCount val="1"/>
                    <c:pt idx="0">
                      <c:v>КМП16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Лист1!$A$42</c:f>
                  <c:strCache>
                    <c:ptCount val="1"/>
                    <c:pt idx="0">
                      <c:v>КМП7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Лист1!$A$43</c:f>
                  <c:strCache>
                    <c:ptCount val="1"/>
                    <c:pt idx="0">
                      <c:v>КМП11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Лист1!$A$44</c:f>
                  <c:strCache>
                    <c:ptCount val="1"/>
                    <c:pt idx="0">
                      <c:v>КМП4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Лист1!$A$45</c:f>
                  <c:strCache>
                    <c:ptCount val="1"/>
                    <c:pt idx="0">
                      <c:v>КМП26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Лист1!$A$46</c:f>
                  <c:strCache>
                    <c:ptCount val="1"/>
                    <c:pt idx="0">
                      <c:v>КМП13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Лист1!$A$47</c:f>
                  <c:strCache>
                    <c:ptCount val="1"/>
                    <c:pt idx="0">
                      <c:v>КМП20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Лист1!$A$48</c:f>
                  <c:strCache>
                    <c:ptCount val="1"/>
                    <c:pt idx="0">
                      <c:v>КМП29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Лист1!$A$49</c:f>
                  <c:strCache>
                    <c:ptCount val="1"/>
                    <c:pt idx="0">
                      <c:v>КМП6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Лист1!$A$50</c:f>
                  <c:strCache>
                    <c:ptCount val="1"/>
                    <c:pt idx="0">
                      <c:v>КМП17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Лист1!$A$51</c:f>
                  <c:strCache>
                    <c:ptCount val="1"/>
                    <c:pt idx="0">
                      <c:v>КМП28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Лист1!$A$52</c:f>
                  <c:strCache>
                    <c:ptCount val="1"/>
                    <c:pt idx="0">
                      <c:v>КМП22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Лист1!$A$53</c:f>
                  <c:strCache>
                    <c:ptCount val="1"/>
                    <c:pt idx="0">
                      <c:v>КМП1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Лист1!$A$54</c:f>
                  <c:strCache>
                    <c:ptCount val="1"/>
                    <c:pt idx="0">
                      <c:v>КМП8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Лист1!$A$55</c:f>
                  <c:strCache>
                    <c:ptCount val="1"/>
                    <c:pt idx="0">
                      <c:v>КМП12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Лист1!$A$56</c:f>
                  <c:strCache>
                    <c:ptCount val="1"/>
                    <c:pt idx="0">
                      <c:v>КМП27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Лист1!$A$57</c:f>
                  <c:strCache>
                    <c:ptCount val="1"/>
                    <c:pt idx="0">
                      <c:v>КМП9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Лист1!$A$58</c:f>
                  <c:strCache>
                    <c:ptCount val="1"/>
                    <c:pt idx="0">
                      <c:v>КМП25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Лист1!$A$59</c:f>
                  <c:strCache>
                    <c:ptCount val="1"/>
                    <c:pt idx="0">
                      <c:v>КМП21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Лист1!$A$60</c:f>
                  <c:strCache>
                    <c:ptCount val="1"/>
                    <c:pt idx="0">
                      <c:v>КМП19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6041661326759078E-3"/>
                  <c:y val="-2.0558002936857576E-2"/>
                </c:manualLayout>
              </c:layout>
              <c:tx>
                <c:strRef>
                  <c:f>Лист1!$A$61</c:f>
                  <c:strCache>
                    <c:ptCount val="1"/>
                    <c:pt idx="0">
                      <c:v>КМП30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Лист1!$A$62</c:f>
                  <c:strCache>
                    <c:ptCount val="1"/>
                    <c:pt idx="0">
                      <c:v>КМП14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1.7621145374449327E-2"/>
                </c:manualLayout>
              </c:layout>
              <c:tx>
                <c:strRef>
                  <c:f>Лист1!$A$63</c:f>
                  <c:strCache>
                    <c:ptCount val="1"/>
                    <c:pt idx="0">
                      <c:v>КМП2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Лист1!$A$64</c:f>
                  <c:strCache>
                    <c:ptCount val="1"/>
                    <c:pt idx="0">
                      <c:v>КМП5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Лист1!$B$35:$B$64</c:f>
              <c:numCache>
                <c:formatCode>0.00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0.06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0.08</c:v>
                </c:pt>
                <c:pt idx="9">
                  <c:v>0.12</c:v>
                </c:pt>
                <c:pt idx="10">
                  <c:v>0.12</c:v>
                </c:pt>
                <c:pt idx="11">
                  <c:v>0.13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0.17</c:v>
                </c:pt>
                <c:pt idx="16">
                  <c:v>0.17</c:v>
                </c:pt>
                <c:pt idx="17">
                  <c:v>0.21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  <c:pt idx="21">
                  <c:v>0.23</c:v>
                </c:pt>
                <c:pt idx="22">
                  <c:v>0.25</c:v>
                </c:pt>
                <c:pt idx="23">
                  <c:v>0.25</c:v>
                </c:pt>
                <c:pt idx="24">
                  <c:v>0.26</c:v>
                </c:pt>
                <c:pt idx="25">
                  <c:v>0.27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</c:numCache>
            </c:numRef>
          </c:xVal>
          <c:yVal>
            <c:numRef>
              <c:f>Лист1!$C$35:$C$64</c:f>
              <c:numCache>
                <c:formatCode>General</c:formatCode>
                <c:ptCount val="30"/>
                <c:pt idx="0">
                  <c:v>24</c:v>
                </c:pt>
                <c:pt idx="1">
                  <c:v>40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53</c:v>
                </c:pt>
                <c:pt idx="6">
                  <c:v>61</c:v>
                </c:pt>
                <c:pt idx="7">
                  <c:v>27</c:v>
                </c:pt>
                <c:pt idx="8">
                  <c:v>29</c:v>
                </c:pt>
                <c:pt idx="9">
                  <c:v>11</c:v>
                </c:pt>
                <c:pt idx="10">
                  <c:v>39</c:v>
                </c:pt>
                <c:pt idx="11">
                  <c:v>16</c:v>
                </c:pt>
                <c:pt idx="12">
                  <c:v>41</c:v>
                </c:pt>
                <c:pt idx="13">
                  <c:v>54</c:v>
                </c:pt>
                <c:pt idx="14">
                  <c:v>7</c:v>
                </c:pt>
                <c:pt idx="15">
                  <c:v>49</c:v>
                </c:pt>
                <c:pt idx="16">
                  <c:v>14</c:v>
                </c:pt>
                <c:pt idx="17">
                  <c:v>11</c:v>
                </c:pt>
                <c:pt idx="18">
                  <c:v>60</c:v>
                </c:pt>
                <c:pt idx="19">
                  <c:v>17</c:v>
                </c:pt>
                <c:pt idx="20">
                  <c:v>31</c:v>
                </c:pt>
                <c:pt idx="21">
                  <c:v>13</c:v>
                </c:pt>
                <c:pt idx="22">
                  <c:v>30</c:v>
                </c:pt>
                <c:pt idx="23">
                  <c:v>49</c:v>
                </c:pt>
                <c:pt idx="24">
                  <c:v>11</c:v>
                </c:pt>
                <c:pt idx="25">
                  <c:v>7</c:v>
                </c:pt>
                <c:pt idx="26">
                  <c:v>63</c:v>
                </c:pt>
                <c:pt idx="27">
                  <c:v>5</c:v>
                </c:pt>
                <c:pt idx="28">
                  <c:v>63</c:v>
                </c:pt>
                <c:pt idx="29">
                  <c:v>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03808"/>
        <c:axId val="137303936"/>
      </c:scatterChart>
      <c:valAx>
        <c:axId val="137271936"/>
        <c:scaling>
          <c:orientation val="minMax"/>
          <c:max val="0.35000000000000026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37302400"/>
        <c:crosses val="autoZero"/>
        <c:crossBetween val="midCat"/>
      </c:valAx>
      <c:valAx>
        <c:axId val="137302400"/>
        <c:scaling>
          <c:orientation val="minMax"/>
          <c:max val="7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7271936"/>
        <c:crosses val="autoZero"/>
        <c:crossBetween val="midCat"/>
      </c:valAx>
      <c:valAx>
        <c:axId val="137303936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137703808"/>
        <c:crosses val="max"/>
        <c:crossBetween val="midCat"/>
      </c:valAx>
      <c:valAx>
        <c:axId val="13770380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37303936"/>
        <c:crosses val="autoZero"/>
        <c:crossBetween val="midCat"/>
      </c:valAx>
      <c:spPr>
        <a:solidFill>
          <a:srgbClr val="E2DEA6"/>
        </a:solidFill>
      </c:spPr>
    </c:plotArea>
    <c:plotVisOnly val="1"/>
    <c:dispBlanksAs val="gap"/>
    <c:showDLblsOverMax val="0"/>
  </c:chart>
  <c:spPr>
    <a:solidFill>
      <a:srgbClr val="E2DEA6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542924</xdr:colOff>
      <xdr:row>9</xdr:row>
      <xdr:rowOff>161925</xdr:rowOff>
    </xdr:from>
    <xdr:to>
      <xdr:col>18</xdr:col>
      <xdr:colOff>542925</xdr:colOff>
      <xdr:row>32</xdr:row>
      <xdr:rowOff>104775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1:J29" totalsRowShown="0" headerRowDxfId="11" dataDxfId="10">
  <autoFilter ref="A11:J29"/>
  <tableColumns count="10">
    <tableColumn id="1" name="Процент" dataDxfId="9">
      <calculatedColumnFormula>A11+0.01</calculatedColumnFormula>
    </tableColumn>
    <tableColumn id="2" name="10%" dataDxfId="8">
      <calculatedColumnFormula>3+1/Таблица1[[#This Row],[Процент]]</calculatedColumnFormula>
    </tableColumn>
    <tableColumn id="3" name="1/х2" dataDxfId="7">
      <calculatedColumnFormula>Таблица1[[#This Row],[10%]]*2</calculatedColumnFormula>
    </tableColumn>
    <tableColumn id="4" name="20%" dataDxfId="6">
      <calculatedColumnFormula>Таблица1[[#This Row],[10%]]*3</calculatedColumnFormula>
    </tableColumn>
    <tableColumn id="5" name="1/х4" dataDxfId="5">
      <calculatedColumnFormula>Таблица1[[#This Row],[10%]]*4</calculatedColumnFormula>
    </tableColumn>
    <tableColumn id="6" name="30%" dataDxfId="4">
      <calculatedColumnFormula>Таблица1[[#This Row],[10%]]*5</calculatedColumnFormula>
    </tableColumn>
    <tableColumn id="7" name="1/х6" dataDxfId="3">
      <calculatedColumnFormula>Таблица1[[#This Row],[10%]]*6</calculatedColumnFormula>
    </tableColumn>
    <tableColumn id="8" name="40%" dataDxfId="2">
      <calculatedColumnFormula>Таблица1[[#This Row],[10%]]*7</calculatedColumnFormula>
    </tableColumn>
    <tableColumn id="9" name="1/х8" dataDxfId="1">
      <calculatedColumnFormula>Таблица1[[#This Row],[10%]]*9</calculatedColumnFormula>
    </tableColumn>
    <tableColumn id="10" name="50%" dataDxfId="0">
      <calculatedColumnFormula>Таблица1[[#This Row],[10%]]*11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potentsialnoe-pole-s-tochkami-v-ms-excel?utm_source=organic_file&amp;utm_medium=file&amp;utm_campaign=file_download" TargetMode="External"/><Relationship Id="rId16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hyperlink" Target="http://www.excel2.ru/" TargetMode="External"/><Relationship Id="rId10" Type="http://schemas.openxmlformats.org/officeDocument/2006/relationships/hyperlink" Target="http://www.excel2.ru/" TargetMode="External"/><Relationship Id="rId19" Type="http://schemas.openxmlformats.org/officeDocument/2006/relationships/table" Target="../tables/table1.xm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64"/>
  <sheetViews>
    <sheetView tabSelected="1" workbookViewId="0">
      <selection activeCell="P4" sqref="P1:S4"/>
    </sheetView>
  </sheetViews>
  <sheetFormatPr defaultRowHeight="15" x14ac:dyDescent="0.25"/>
  <cols>
    <col min="1" max="1" width="12.7109375" customWidth="1"/>
    <col min="2" max="2" width="6.140625" bestFit="1" customWidth="1"/>
    <col min="3" max="3" width="7.140625" bestFit="1" customWidth="1"/>
    <col min="4" max="4" width="7.7109375" customWidth="1"/>
    <col min="5" max="5" width="7.140625" bestFit="1" customWidth="1"/>
    <col min="270" max="270" width="10" customWidth="1"/>
    <col min="351" max="351" width="8.5703125" customWidth="1"/>
  </cols>
  <sheetData>
    <row r="1" spans="1:19" ht="26.25" x14ac:dyDescent="0.25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5.75" x14ac:dyDescent="0.25">
      <c r="A2" s="18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8.75" x14ac:dyDescent="0.25">
      <c r="A3" s="20" t="s">
        <v>48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x14ac:dyDescent="0.25">
      <c r="A5" s="23" t="s">
        <v>52</v>
      </c>
    </row>
    <row r="6" spans="1:19" x14ac:dyDescent="0.25">
      <c r="A6" s="24" t="s">
        <v>51</v>
      </c>
    </row>
    <row r="7" spans="1:19" x14ac:dyDescent="0.25">
      <c r="A7" s="24" t="s">
        <v>53</v>
      </c>
    </row>
    <row r="9" spans="1:19" x14ac:dyDescent="0.25">
      <c r="A9" s="23" t="s">
        <v>49</v>
      </c>
    </row>
    <row r="11" spans="1:19" x14ac:dyDescent="0.25">
      <c r="A11" s="4" t="s">
        <v>9</v>
      </c>
      <c r="B11" s="8" t="s">
        <v>4</v>
      </c>
      <c r="C11" s="2" t="s">
        <v>0</v>
      </c>
      <c r="D11" s="9" t="s">
        <v>5</v>
      </c>
      <c r="E11" s="3" t="s">
        <v>1</v>
      </c>
      <c r="F11" s="9" t="s">
        <v>6</v>
      </c>
      <c r="G11" s="3" t="s">
        <v>2</v>
      </c>
      <c r="H11" s="9" t="s">
        <v>7</v>
      </c>
      <c r="I11" s="3" t="s">
        <v>3</v>
      </c>
      <c r="J11" s="9" t="s">
        <v>8</v>
      </c>
    </row>
    <row r="12" spans="1:19" x14ac:dyDescent="0.25">
      <c r="A12" s="5">
        <v>0.01</v>
      </c>
      <c r="B12" s="6">
        <f>3+1/Таблица1[[#This Row],[Процент]]</f>
        <v>103</v>
      </c>
      <c r="C12" s="6">
        <f>Таблица1[[#This Row],[10%]]*2</f>
        <v>206</v>
      </c>
      <c r="D12" s="6">
        <f>Таблица1[[#This Row],[10%]]*3</f>
        <v>309</v>
      </c>
      <c r="E12" s="7">
        <f>Таблица1[[#This Row],[10%]]*4</f>
        <v>412</v>
      </c>
      <c r="F12" s="7">
        <f>Таблица1[[#This Row],[10%]]*5</f>
        <v>515</v>
      </c>
      <c r="G12" s="7">
        <f>Таблица1[[#This Row],[10%]]*6</f>
        <v>618</v>
      </c>
      <c r="H12" s="7">
        <f>Таблица1[[#This Row],[10%]]*7</f>
        <v>721</v>
      </c>
      <c r="I12" s="7">
        <f>Таблица1[[#This Row],[10%]]*9</f>
        <v>927</v>
      </c>
      <c r="J12" s="7">
        <f>Таблица1[[#This Row],[10%]]*11</f>
        <v>1133</v>
      </c>
    </row>
    <row r="13" spans="1:19" x14ac:dyDescent="0.25">
      <c r="A13" s="5">
        <f>A12+0.02</f>
        <v>0.03</v>
      </c>
      <c r="B13" s="6">
        <f>3+1/Таблица1[[#This Row],[Процент]]</f>
        <v>36.333333333333336</v>
      </c>
      <c r="C13" s="6">
        <f>Таблица1[[#This Row],[10%]]*2</f>
        <v>72.666666666666671</v>
      </c>
      <c r="D13" s="6">
        <f>Таблица1[[#This Row],[10%]]*3</f>
        <v>109</v>
      </c>
      <c r="E13" s="7">
        <f>Таблица1[[#This Row],[10%]]*4</f>
        <v>145.33333333333334</v>
      </c>
      <c r="F13" s="7">
        <f>Таблица1[[#This Row],[10%]]*5</f>
        <v>181.66666666666669</v>
      </c>
      <c r="G13" s="7">
        <f>Таблица1[[#This Row],[10%]]*6</f>
        <v>218</v>
      </c>
      <c r="H13" s="7">
        <f>Таблица1[[#This Row],[10%]]*7</f>
        <v>254.33333333333334</v>
      </c>
      <c r="I13" s="7">
        <f>Таблица1[[#This Row],[10%]]*9</f>
        <v>327</v>
      </c>
      <c r="J13" s="7">
        <f>Таблица1[[#This Row],[10%]]*11</f>
        <v>399.66666666666669</v>
      </c>
    </row>
    <row r="14" spans="1:19" x14ac:dyDescent="0.25">
      <c r="A14" s="5">
        <f t="shared" ref="A14:A29" si="0">A13+0.02</f>
        <v>0.05</v>
      </c>
      <c r="B14" s="6">
        <f>3+1/Таблица1[[#This Row],[Процент]]</f>
        <v>23</v>
      </c>
      <c r="C14" s="6">
        <f>Таблица1[[#This Row],[10%]]*2</f>
        <v>46</v>
      </c>
      <c r="D14" s="6">
        <f>Таблица1[[#This Row],[10%]]*3</f>
        <v>69</v>
      </c>
      <c r="E14" s="7">
        <f>Таблица1[[#This Row],[10%]]*4</f>
        <v>92</v>
      </c>
      <c r="F14" s="7">
        <f>Таблица1[[#This Row],[10%]]*5</f>
        <v>115</v>
      </c>
      <c r="G14" s="7">
        <f>Таблица1[[#This Row],[10%]]*6</f>
        <v>138</v>
      </c>
      <c r="H14" s="7">
        <f>Таблица1[[#This Row],[10%]]*7</f>
        <v>161</v>
      </c>
      <c r="I14" s="7">
        <f>Таблица1[[#This Row],[10%]]*9</f>
        <v>207</v>
      </c>
      <c r="J14" s="7">
        <f>Таблица1[[#This Row],[10%]]*11</f>
        <v>253</v>
      </c>
    </row>
    <row r="15" spans="1:19" x14ac:dyDescent="0.25">
      <c r="A15" s="5">
        <f t="shared" si="0"/>
        <v>7.0000000000000007E-2</v>
      </c>
      <c r="B15" s="6">
        <f>3+1/Таблица1[[#This Row],[Процент]]</f>
        <v>17.285714285714285</v>
      </c>
      <c r="C15" s="6">
        <f>Таблица1[[#This Row],[10%]]*2</f>
        <v>34.571428571428569</v>
      </c>
      <c r="D15" s="6">
        <f>Таблица1[[#This Row],[10%]]*3</f>
        <v>51.857142857142854</v>
      </c>
      <c r="E15" s="7">
        <f>Таблица1[[#This Row],[10%]]*4</f>
        <v>69.142857142857139</v>
      </c>
      <c r="F15" s="7">
        <f>Таблица1[[#This Row],[10%]]*5</f>
        <v>86.428571428571416</v>
      </c>
      <c r="G15" s="7">
        <f>Таблица1[[#This Row],[10%]]*6</f>
        <v>103.71428571428571</v>
      </c>
      <c r="H15" s="7">
        <f>Таблица1[[#This Row],[10%]]*7</f>
        <v>121</v>
      </c>
      <c r="I15" s="7">
        <f>Таблица1[[#This Row],[10%]]*9</f>
        <v>155.57142857142856</v>
      </c>
      <c r="J15" s="7">
        <f>Таблица1[[#This Row],[10%]]*11</f>
        <v>190.14285714285714</v>
      </c>
    </row>
    <row r="16" spans="1:19" x14ac:dyDescent="0.25">
      <c r="A16" s="5">
        <f t="shared" si="0"/>
        <v>9.0000000000000011E-2</v>
      </c>
      <c r="B16" s="6">
        <f>3+1/Таблица1[[#This Row],[Процент]]</f>
        <v>14.111111111111109</v>
      </c>
      <c r="C16" s="6">
        <f>Таблица1[[#This Row],[10%]]*2</f>
        <v>28.222222222222218</v>
      </c>
      <c r="D16" s="6">
        <f>Таблица1[[#This Row],[10%]]*3</f>
        <v>42.333333333333329</v>
      </c>
      <c r="E16" s="7">
        <f>Таблица1[[#This Row],[10%]]*4</f>
        <v>56.444444444444436</v>
      </c>
      <c r="F16" s="7">
        <f>Таблица1[[#This Row],[10%]]*5</f>
        <v>70.555555555555543</v>
      </c>
      <c r="G16" s="7">
        <f>Таблица1[[#This Row],[10%]]*6</f>
        <v>84.666666666666657</v>
      </c>
      <c r="H16" s="7">
        <f>Таблица1[[#This Row],[10%]]*7</f>
        <v>98.777777777777757</v>
      </c>
      <c r="I16" s="7">
        <f>Таблица1[[#This Row],[10%]]*9</f>
        <v>126.99999999999999</v>
      </c>
      <c r="J16" s="7">
        <f>Таблица1[[#This Row],[10%]]*11</f>
        <v>155.2222222222222</v>
      </c>
    </row>
    <row r="17" spans="1:10" x14ac:dyDescent="0.25">
      <c r="A17" s="5">
        <f t="shared" si="0"/>
        <v>0.11000000000000001</v>
      </c>
      <c r="B17" s="6">
        <f>3+1/Таблица1[[#This Row],[Процент]]</f>
        <v>12.09090909090909</v>
      </c>
      <c r="C17" s="6">
        <f>Таблица1[[#This Row],[10%]]*2</f>
        <v>24.18181818181818</v>
      </c>
      <c r="D17" s="6">
        <f>Таблица1[[#This Row],[10%]]*3</f>
        <v>36.272727272727266</v>
      </c>
      <c r="E17" s="7">
        <f>Таблица1[[#This Row],[10%]]*4</f>
        <v>48.36363636363636</v>
      </c>
      <c r="F17" s="7">
        <f>Таблица1[[#This Row],[10%]]*5</f>
        <v>60.454545454545453</v>
      </c>
      <c r="G17" s="7">
        <f>Таблица1[[#This Row],[10%]]*6</f>
        <v>72.545454545454533</v>
      </c>
      <c r="H17" s="7">
        <f>Таблица1[[#This Row],[10%]]*7</f>
        <v>84.636363636363626</v>
      </c>
      <c r="I17" s="7">
        <f>Таблица1[[#This Row],[10%]]*9</f>
        <v>108.81818181818181</v>
      </c>
      <c r="J17" s="7">
        <f>Таблица1[[#This Row],[10%]]*11</f>
        <v>133</v>
      </c>
    </row>
    <row r="18" spans="1:10" x14ac:dyDescent="0.25">
      <c r="A18" s="5">
        <f t="shared" si="0"/>
        <v>0.13</v>
      </c>
      <c r="B18" s="6">
        <f>3+1/Таблица1[[#This Row],[Процент]]</f>
        <v>10.692307692307692</v>
      </c>
      <c r="C18" s="6">
        <f>Таблица1[[#This Row],[10%]]*2</f>
        <v>21.384615384615383</v>
      </c>
      <c r="D18" s="6">
        <f>Таблица1[[#This Row],[10%]]*3</f>
        <v>32.076923076923073</v>
      </c>
      <c r="E18" s="7">
        <f>Таблица1[[#This Row],[10%]]*4</f>
        <v>42.769230769230766</v>
      </c>
      <c r="F18" s="7">
        <f>Таблица1[[#This Row],[10%]]*5</f>
        <v>53.46153846153846</v>
      </c>
      <c r="G18" s="7">
        <f>Таблица1[[#This Row],[10%]]*6</f>
        <v>64.153846153846146</v>
      </c>
      <c r="H18" s="7">
        <f>Таблица1[[#This Row],[10%]]*7</f>
        <v>74.84615384615384</v>
      </c>
      <c r="I18" s="7">
        <f>Таблица1[[#This Row],[10%]]*9</f>
        <v>96.230769230769226</v>
      </c>
      <c r="J18" s="7">
        <f>Таблица1[[#This Row],[10%]]*11</f>
        <v>117.61538461538461</v>
      </c>
    </row>
    <row r="19" spans="1:10" x14ac:dyDescent="0.25">
      <c r="A19" s="5">
        <f t="shared" si="0"/>
        <v>0.15</v>
      </c>
      <c r="B19" s="6">
        <f>3+1/Таблица1[[#This Row],[Процент]]</f>
        <v>9.6666666666666679</v>
      </c>
      <c r="C19" s="6">
        <f>Таблица1[[#This Row],[10%]]*2</f>
        <v>19.333333333333336</v>
      </c>
      <c r="D19" s="6">
        <f>Таблица1[[#This Row],[10%]]*3</f>
        <v>29.000000000000004</v>
      </c>
      <c r="E19" s="7">
        <f>Таблица1[[#This Row],[10%]]*4</f>
        <v>38.666666666666671</v>
      </c>
      <c r="F19" s="7">
        <f>Таблица1[[#This Row],[10%]]*5</f>
        <v>48.333333333333343</v>
      </c>
      <c r="G19" s="7">
        <f>Таблица1[[#This Row],[10%]]*6</f>
        <v>58.000000000000007</v>
      </c>
      <c r="H19" s="7">
        <f>Таблица1[[#This Row],[10%]]*7</f>
        <v>67.666666666666671</v>
      </c>
      <c r="I19" s="7">
        <f>Таблица1[[#This Row],[10%]]*9</f>
        <v>87.000000000000014</v>
      </c>
      <c r="J19" s="7">
        <f>Таблица1[[#This Row],[10%]]*11</f>
        <v>106.33333333333334</v>
      </c>
    </row>
    <row r="20" spans="1:10" x14ac:dyDescent="0.25">
      <c r="A20" s="5">
        <f t="shared" si="0"/>
        <v>0.16999999999999998</v>
      </c>
      <c r="B20" s="6">
        <f>3+1/Таблица1[[#This Row],[Процент]]</f>
        <v>8.882352941176471</v>
      </c>
      <c r="C20" s="6">
        <f>Таблица1[[#This Row],[10%]]*2</f>
        <v>17.764705882352942</v>
      </c>
      <c r="D20" s="6">
        <f>Таблица1[[#This Row],[10%]]*3</f>
        <v>26.647058823529413</v>
      </c>
      <c r="E20" s="7">
        <f>Таблица1[[#This Row],[10%]]*4</f>
        <v>35.529411764705884</v>
      </c>
      <c r="F20" s="7">
        <f>Таблица1[[#This Row],[10%]]*5</f>
        <v>44.411764705882355</v>
      </c>
      <c r="G20" s="7">
        <f>Таблица1[[#This Row],[10%]]*6</f>
        <v>53.294117647058826</v>
      </c>
      <c r="H20" s="7">
        <f>Таблица1[[#This Row],[10%]]*7</f>
        <v>62.176470588235297</v>
      </c>
      <c r="I20" s="7">
        <f>Таблица1[[#This Row],[10%]]*9</f>
        <v>79.941176470588232</v>
      </c>
      <c r="J20" s="7">
        <f>Таблица1[[#This Row],[10%]]*11</f>
        <v>97.705882352941188</v>
      </c>
    </row>
    <row r="21" spans="1:10" x14ac:dyDescent="0.25">
      <c r="A21" s="5">
        <f t="shared" si="0"/>
        <v>0.18999999999999997</v>
      </c>
      <c r="B21" s="6">
        <f>3+1/Таблица1[[#This Row],[Процент]]</f>
        <v>8.2631578947368425</v>
      </c>
      <c r="C21" s="6">
        <f>Таблица1[[#This Row],[10%]]*2</f>
        <v>16.526315789473685</v>
      </c>
      <c r="D21" s="6">
        <f>Таблица1[[#This Row],[10%]]*3</f>
        <v>24.789473684210527</v>
      </c>
      <c r="E21" s="7">
        <f>Таблица1[[#This Row],[10%]]*4</f>
        <v>33.05263157894737</v>
      </c>
      <c r="F21" s="7">
        <f>Таблица1[[#This Row],[10%]]*5</f>
        <v>41.315789473684212</v>
      </c>
      <c r="G21" s="7">
        <f>Таблица1[[#This Row],[10%]]*6</f>
        <v>49.578947368421055</v>
      </c>
      <c r="H21" s="7">
        <f>Таблица1[[#This Row],[10%]]*7</f>
        <v>57.842105263157897</v>
      </c>
      <c r="I21" s="7">
        <f>Таблица1[[#This Row],[10%]]*9</f>
        <v>74.368421052631589</v>
      </c>
      <c r="J21" s="7">
        <f>Таблица1[[#This Row],[10%]]*11</f>
        <v>90.89473684210526</v>
      </c>
    </row>
    <row r="22" spans="1:10" x14ac:dyDescent="0.25">
      <c r="A22" s="5">
        <f t="shared" si="0"/>
        <v>0.20999999999999996</v>
      </c>
      <c r="B22" s="6">
        <f>3+1/Таблица1[[#This Row],[Процент]]</f>
        <v>7.7619047619047628</v>
      </c>
      <c r="C22" s="6">
        <f>Таблица1[[#This Row],[10%]]*2</f>
        <v>15.523809523809526</v>
      </c>
      <c r="D22" s="6">
        <f>Таблица1[[#This Row],[10%]]*3</f>
        <v>23.285714285714288</v>
      </c>
      <c r="E22" s="7">
        <f>Таблица1[[#This Row],[10%]]*4</f>
        <v>31.047619047619051</v>
      </c>
      <c r="F22" s="7">
        <f>Таблица1[[#This Row],[10%]]*5</f>
        <v>38.80952380952381</v>
      </c>
      <c r="G22" s="7">
        <f>Таблица1[[#This Row],[10%]]*6</f>
        <v>46.571428571428577</v>
      </c>
      <c r="H22" s="7">
        <f>Таблица1[[#This Row],[10%]]*7</f>
        <v>54.333333333333343</v>
      </c>
      <c r="I22" s="7">
        <f>Таблица1[[#This Row],[10%]]*9</f>
        <v>69.857142857142861</v>
      </c>
      <c r="J22" s="7">
        <f>Таблица1[[#This Row],[10%]]*11</f>
        <v>85.380952380952394</v>
      </c>
    </row>
    <row r="23" spans="1:10" x14ac:dyDescent="0.25">
      <c r="A23" s="5">
        <f t="shared" si="0"/>
        <v>0.22999999999999995</v>
      </c>
      <c r="B23" s="6">
        <f>3+1/Таблица1[[#This Row],[Процент]]</f>
        <v>7.3478260869565224</v>
      </c>
      <c r="C23" s="6">
        <f>Таблица1[[#This Row],[10%]]*2</f>
        <v>14.695652173913045</v>
      </c>
      <c r="D23" s="6">
        <f>Таблица1[[#This Row],[10%]]*3</f>
        <v>22.043478260869566</v>
      </c>
      <c r="E23" s="7">
        <f>Таблица1[[#This Row],[10%]]*4</f>
        <v>29.39130434782609</v>
      </c>
      <c r="F23" s="7">
        <f>Таблица1[[#This Row],[10%]]*5</f>
        <v>36.739130434782609</v>
      </c>
      <c r="G23" s="7">
        <f>Таблица1[[#This Row],[10%]]*6</f>
        <v>44.086956521739133</v>
      </c>
      <c r="H23" s="7">
        <f>Таблица1[[#This Row],[10%]]*7</f>
        <v>51.434782608695656</v>
      </c>
      <c r="I23" s="7">
        <f>Таблица1[[#This Row],[10%]]*9</f>
        <v>66.130434782608702</v>
      </c>
      <c r="J23" s="7">
        <f>Таблица1[[#This Row],[10%]]*11</f>
        <v>80.826086956521749</v>
      </c>
    </row>
    <row r="24" spans="1:10" x14ac:dyDescent="0.25">
      <c r="A24" s="5">
        <f t="shared" si="0"/>
        <v>0.24999999999999994</v>
      </c>
      <c r="B24" s="6">
        <f>3+1/Таблица1[[#This Row],[Процент]]</f>
        <v>7.0000000000000009</v>
      </c>
      <c r="C24" s="6">
        <f>Таблица1[[#This Row],[10%]]*2</f>
        <v>14.000000000000002</v>
      </c>
      <c r="D24" s="6">
        <f>Таблица1[[#This Row],[10%]]*3</f>
        <v>21.000000000000004</v>
      </c>
      <c r="E24" s="7">
        <f>Таблица1[[#This Row],[10%]]*4</f>
        <v>28.000000000000004</v>
      </c>
      <c r="F24" s="7">
        <f>Таблица1[[#This Row],[10%]]*5</f>
        <v>35.000000000000007</v>
      </c>
      <c r="G24" s="7">
        <f>Таблица1[[#This Row],[10%]]*6</f>
        <v>42.000000000000007</v>
      </c>
      <c r="H24" s="7">
        <f>Таблица1[[#This Row],[10%]]*7</f>
        <v>49.000000000000007</v>
      </c>
      <c r="I24" s="7">
        <f>Таблица1[[#This Row],[10%]]*9</f>
        <v>63.000000000000007</v>
      </c>
      <c r="J24" s="7">
        <f>Таблица1[[#This Row],[10%]]*11</f>
        <v>77.000000000000014</v>
      </c>
    </row>
    <row r="25" spans="1:10" x14ac:dyDescent="0.25">
      <c r="A25" s="5">
        <f t="shared" si="0"/>
        <v>0.26999999999999996</v>
      </c>
      <c r="B25" s="6">
        <f>3+1/Таблица1[[#This Row],[Процент]]</f>
        <v>6.7037037037037042</v>
      </c>
      <c r="C25" s="6">
        <f>Таблица1[[#This Row],[10%]]*2</f>
        <v>13.407407407407408</v>
      </c>
      <c r="D25" s="6">
        <f>Таблица1[[#This Row],[10%]]*3</f>
        <v>20.111111111111114</v>
      </c>
      <c r="E25" s="7">
        <f>Таблица1[[#This Row],[10%]]*4</f>
        <v>26.814814814814817</v>
      </c>
      <c r="F25" s="7">
        <f>Таблица1[[#This Row],[10%]]*5</f>
        <v>33.518518518518519</v>
      </c>
      <c r="G25" s="7">
        <f>Таблица1[[#This Row],[10%]]*6</f>
        <v>40.222222222222229</v>
      </c>
      <c r="H25" s="7">
        <f>Таблица1[[#This Row],[10%]]*7</f>
        <v>46.925925925925931</v>
      </c>
      <c r="I25" s="7">
        <f>Таблица1[[#This Row],[10%]]*9</f>
        <v>60.333333333333336</v>
      </c>
      <c r="J25" s="7">
        <f>Таблица1[[#This Row],[10%]]*11</f>
        <v>73.740740740740748</v>
      </c>
    </row>
    <row r="26" spans="1:10" x14ac:dyDescent="0.25">
      <c r="A26" s="5">
        <f t="shared" si="0"/>
        <v>0.28999999999999998</v>
      </c>
      <c r="B26" s="6">
        <f>3+1/Таблица1[[#This Row],[Процент]]</f>
        <v>6.4482758620689662</v>
      </c>
      <c r="C26" s="6">
        <f>Таблица1[[#This Row],[10%]]*2</f>
        <v>12.896551724137932</v>
      </c>
      <c r="D26" s="6">
        <f>Таблица1[[#This Row],[10%]]*3</f>
        <v>19.344827586206897</v>
      </c>
      <c r="E26" s="7">
        <f>Таблица1[[#This Row],[10%]]*4</f>
        <v>25.793103448275865</v>
      </c>
      <c r="F26" s="7">
        <f>Таблица1[[#This Row],[10%]]*5</f>
        <v>32.241379310344833</v>
      </c>
      <c r="G26" s="7">
        <f>Таблица1[[#This Row],[10%]]*6</f>
        <v>38.689655172413794</v>
      </c>
      <c r="H26" s="7">
        <f>Таблица1[[#This Row],[10%]]*7</f>
        <v>45.137931034482762</v>
      </c>
      <c r="I26" s="7">
        <f>Таблица1[[#This Row],[10%]]*9</f>
        <v>58.034482758620697</v>
      </c>
      <c r="J26" s="7">
        <f>Таблица1[[#This Row],[10%]]*11</f>
        <v>70.931034482758633</v>
      </c>
    </row>
    <row r="27" spans="1:10" x14ac:dyDescent="0.25">
      <c r="A27" s="5">
        <f t="shared" si="0"/>
        <v>0.31</v>
      </c>
      <c r="B27" s="6">
        <f>3+1/Таблица1[[#This Row],[Процент]]</f>
        <v>6.2258064516129039</v>
      </c>
      <c r="C27" s="6">
        <f>Таблица1[[#This Row],[10%]]*2</f>
        <v>12.451612903225808</v>
      </c>
      <c r="D27" s="6">
        <f>Таблица1[[#This Row],[10%]]*3</f>
        <v>18.677419354838712</v>
      </c>
      <c r="E27" s="7">
        <f>Таблица1[[#This Row],[10%]]*4</f>
        <v>24.903225806451616</v>
      </c>
      <c r="F27" s="7">
        <f>Таблица1[[#This Row],[10%]]*5</f>
        <v>31.12903225806452</v>
      </c>
      <c r="G27" s="7">
        <f>Таблица1[[#This Row],[10%]]*6</f>
        <v>37.354838709677423</v>
      </c>
      <c r="H27" s="7">
        <f>Таблица1[[#This Row],[10%]]*7</f>
        <v>43.580645161290327</v>
      </c>
      <c r="I27" s="7">
        <f>Таблица1[[#This Row],[10%]]*9</f>
        <v>56.032258064516135</v>
      </c>
      <c r="J27" s="7">
        <f>Таблица1[[#This Row],[10%]]*11</f>
        <v>68.48387096774195</v>
      </c>
    </row>
    <row r="28" spans="1:10" x14ac:dyDescent="0.25">
      <c r="A28" s="5">
        <f t="shared" si="0"/>
        <v>0.33</v>
      </c>
      <c r="B28" s="6">
        <f>3+1/Таблица1[[#This Row],[Процент]]</f>
        <v>6.0303030303030303</v>
      </c>
      <c r="C28" s="6">
        <f>Таблица1[[#This Row],[10%]]*2</f>
        <v>12.060606060606061</v>
      </c>
      <c r="D28" s="6">
        <f>Таблица1[[#This Row],[10%]]*3</f>
        <v>18.09090909090909</v>
      </c>
      <c r="E28" s="7">
        <f>Таблица1[[#This Row],[10%]]*4</f>
        <v>24.121212121212121</v>
      </c>
      <c r="F28" s="7">
        <f>Таблица1[[#This Row],[10%]]*5</f>
        <v>30.151515151515152</v>
      </c>
      <c r="G28" s="7">
        <f>Таблица1[[#This Row],[10%]]*6</f>
        <v>36.18181818181818</v>
      </c>
      <c r="H28" s="7">
        <f>Таблица1[[#This Row],[10%]]*7</f>
        <v>42.212121212121211</v>
      </c>
      <c r="I28" s="7">
        <f>Таблица1[[#This Row],[10%]]*9</f>
        <v>54.272727272727273</v>
      </c>
      <c r="J28" s="7">
        <f>Таблица1[[#This Row],[10%]]*11</f>
        <v>66.333333333333329</v>
      </c>
    </row>
    <row r="29" spans="1:10" x14ac:dyDescent="0.25">
      <c r="A29" s="5">
        <f t="shared" si="0"/>
        <v>0.35000000000000003</v>
      </c>
      <c r="B29" s="6">
        <f>3+1/Таблица1[[#This Row],[Процент]]</f>
        <v>5.8571428571428568</v>
      </c>
      <c r="C29" s="6">
        <f>Таблица1[[#This Row],[10%]]*2</f>
        <v>11.714285714285714</v>
      </c>
      <c r="D29" s="6">
        <f>Таблица1[[#This Row],[10%]]*3</f>
        <v>17.571428571428569</v>
      </c>
      <c r="E29" s="7">
        <f>Таблица1[[#This Row],[10%]]*4</f>
        <v>23.428571428571427</v>
      </c>
      <c r="F29" s="7">
        <f>Таблица1[[#This Row],[10%]]*5</f>
        <v>29.285714285714285</v>
      </c>
      <c r="G29" s="7">
        <f>Таблица1[[#This Row],[10%]]*6</f>
        <v>35.142857142857139</v>
      </c>
      <c r="H29" s="7">
        <f>Таблица1[[#This Row],[10%]]*7</f>
        <v>41</v>
      </c>
      <c r="I29" s="7">
        <f>Таблица1[[#This Row],[10%]]*9</f>
        <v>52.714285714285708</v>
      </c>
      <c r="J29" s="7">
        <f>Таблица1[[#This Row],[10%]]*11</f>
        <v>64.428571428571431</v>
      </c>
    </row>
    <row r="32" spans="1:10" x14ac:dyDescent="0.25">
      <c r="A32" t="s">
        <v>50</v>
      </c>
    </row>
    <row r="33" spans="1:4" x14ac:dyDescent="0.25">
      <c r="D33" s="10"/>
    </row>
    <row r="34" spans="1:4" x14ac:dyDescent="0.25">
      <c r="A34" s="11" t="s">
        <v>10</v>
      </c>
      <c r="B34" s="14" t="s">
        <v>42</v>
      </c>
      <c r="C34" s="14" t="s">
        <v>11</v>
      </c>
    </row>
    <row r="35" spans="1:4" x14ac:dyDescent="0.25">
      <c r="A35" s="12" t="s">
        <v>21</v>
      </c>
      <c r="B35" s="13">
        <v>0.02</v>
      </c>
      <c r="C35" s="12">
        <v>24</v>
      </c>
    </row>
    <row r="36" spans="1:4" x14ac:dyDescent="0.25">
      <c r="A36" s="12" t="s">
        <v>35</v>
      </c>
      <c r="B36" s="13">
        <v>0.02</v>
      </c>
      <c r="C36" s="12">
        <v>40</v>
      </c>
    </row>
    <row r="37" spans="1:4" x14ac:dyDescent="0.25">
      <c r="A37" s="12" t="s">
        <v>14</v>
      </c>
      <c r="B37" s="13">
        <v>0.03</v>
      </c>
      <c r="C37" s="12">
        <v>19</v>
      </c>
    </row>
    <row r="38" spans="1:4" x14ac:dyDescent="0.25">
      <c r="A38" s="12" t="s">
        <v>29</v>
      </c>
      <c r="B38" s="13">
        <v>0.06</v>
      </c>
      <c r="C38" s="12">
        <v>19</v>
      </c>
    </row>
    <row r="39" spans="1:4" x14ac:dyDescent="0.25">
      <c r="A39" s="12" t="s">
        <v>34</v>
      </c>
      <c r="B39" s="13">
        <v>0.06</v>
      </c>
      <c r="C39" s="12">
        <v>20</v>
      </c>
    </row>
    <row r="40" spans="1:4" x14ac:dyDescent="0.25">
      <c r="A40" s="12" t="s">
        <v>26</v>
      </c>
      <c r="B40" s="13">
        <v>7.0000000000000007E-2</v>
      </c>
      <c r="C40" s="12">
        <v>53</v>
      </c>
    </row>
    <row r="41" spans="1:4" x14ac:dyDescent="0.25">
      <c r="A41" s="12" t="s">
        <v>27</v>
      </c>
      <c r="B41" s="13">
        <v>7.0000000000000007E-2</v>
      </c>
      <c r="C41" s="12">
        <v>61</v>
      </c>
    </row>
    <row r="42" spans="1:4" x14ac:dyDescent="0.25">
      <c r="A42" s="12" t="s">
        <v>18</v>
      </c>
      <c r="B42" s="13">
        <v>0.08</v>
      </c>
      <c r="C42" s="12">
        <v>27</v>
      </c>
    </row>
    <row r="43" spans="1:4" x14ac:dyDescent="0.25">
      <c r="A43" s="12" t="s">
        <v>22</v>
      </c>
      <c r="B43" s="13">
        <v>0.08</v>
      </c>
      <c r="C43" s="12">
        <v>29</v>
      </c>
    </row>
    <row r="44" spans="1:4" x14ac:dyDescent="0.25">
      <c r="A44" s="12" t="s">
        <v>15</v>
      </c>
      <c r="B44" s="13">
        <v>0.12</v>
      </c>
      <c r="C44" s="12">
        <v>11</v>
      </c>
    </row>
    <row r="45" spans="1:4" x14ac:dyDescent="0.25">
      <c r="A45" s="12" t="s">
        <v>37</v>
      </c>
      <c r="B45" s="13">
        <v>0.12</v>
      </c>
      <c r="C45" s="12">
        <v>39</v>
      </c>
    </row>
    <row r="46" spans="1:4" x14ac:dyDescent="0.25">
      <c r="A46" s="12" t="s">
        <v>24</v>
      </c>
      <c r="B46" s="13">
        <v>0.13</v>
      </c>
      <c r="C46" s="12">
        <v>16</v>
      </c>
    </row>
    <row r="47" spans="1:4" x14ac:dyDescent="0.25">
      <c r="A47" s="12" t="s">
        <v>31</v>
      </c>
      <c r="B47" s="13">
        <v>0.14000000000000001</v>
      </c>
      <c r="C47" s="12">
        <v>41</v>
      </c>
    </row>
    <row r="48" spans="1:4" x14ac:dyDescent="0.25">
      <c r="A48" s="12" t="s">
        <v>40</v>
      </c>
      <c r="B48" s="13">
        <v>0.14000000000000001</v>
      </c>
      <c r="C48" s="12">
        <v>54</v>
      </c>
    </row>
    <row r="49" spans="1:3" x14ac:dyDescent="0.25">
      <c r="A49" s="12" t="s">
        <v>17</v>
      </c>
      <c r="B49" s="13">
        <v>0.15</v>
      </c>
      <c r="C49" s="12">
        <v>7</v>
      </c>
    </row>
    <row r="50" spans="1:3" x14ac:dyDescent="0.25">
      <c r="A50" s="12" t="s">
        <v>28</v>
      </c>
      <c r="B50" s="13">
        <v>0.17</v>
      </c>
      <c r="C50" s="12">
        <v>49</v>
      </c>
    </row>
    <row r="51" spans="1:3" x14ac:dyDescent="0.25">
      <c r="A51" s="12" t="s">
        <v>39</v>
      </c>
      <c r="B51" s="13">
        <v>0.17</v>
      </c>
      <c r="C51" s="12">
        <v>14</v>
      </c>
    </row>
    <row r="52" spans="1:3" x14ac:dyDescent="0.25">
      <c r="A52" s="12" t="s">
        <v>33</v>
      </c>
      <c r="B52" s="13">
        <v>0.21</v>
      </c>
      <c r="C52" s="12">
        <v>11</v>
      </c>
    </row>
    <row r="53" spans="1:3" x14ac:dyDescent="0.25">
      <c r="A53" s="12" t="s">
        <v>12</v>
      </c>
      <c r="B53" s="13">
        <v>0.22</v>
      </c>
      <c r="C53" s="12">
        <v>60</v>
      </c>
    </row>
    <row r="54" spans="1:3" x14ac:dyDescent="0.25">
      <c r="A54" s="12" t="s">
        <v>19</v>
      </c>
      <c r="B54" s="13">
        <v>0.22</v>
      </c>
      <c r="C54" s="12">
        <v>17</v>
      </c>
    </row>
    <row r="55" spans="1:3" x14ac:dyDescent="0.25">
      <c r="A55" s="12" t="s">
        <v>23</v>
      </c>
      <c r="B55" s="13">
        <v>0.22</v>
      </c>
      <c r="C55" s="12">
        <v>31</v>
      </c>
    </row>
    <row r="56" spans="1:3" x14ac:dyDescent="0.25">
      <c r="A56" s="12" t="s">
        <v>38</v>
      </c>
      <c r="B56" s="13">
        <v>0.23</v>
      </c>
      <c r="C56" s="12">
        <v>13</v>
      </c>
    </row>
    <row r="57" spans="1:3" x14ac:dyDescent="0.25">
      <c r="A57" s="12" t="s">
        <v>20</v>
      </c>
      <c r="B57" s="13">
        <v>0.25</v>
      </c>
      <c r="C57" s="12">
        <v>30</v>
      </c>
    </row>
    <row r="58" spans="1:3" x14ac:dyDescent="0.25">
      <c r="A58" s="12" t="s">
        <v>36</v>
      </c>
      <c r="B58" s="13">
        <v>0.25</v>
      </c>
      <c r="C58" s="12">
        <v>49</v>
      </c>
    </row>
    <row r="59" spans="1:3" x14ac:dyDescent="0.25">
      <c r="A59" s="12" t="s">
        <v>32</v>
      </c>
      <c r="B59" s="13">
        <v>0.26</v>
      </c>
      <c r="C59" s="12">
        <v>11</v>
      </c>
    </row>
    <row r="60" spans="1:3" x14ac:dyDescent="0.25">
      <c r="A60" s="12" t="s">
        <v>30</v>
      </c>
      <c r="B60" s="13">
        <v>0.27</v>
      </c>
      <c r="C60" s="12">
        <v>7</v>
      </c>
    </row>
    <row r="61" spans="1:3" x14ac:dyDescent="0.25">
      <c r="A61" s="12" t="s">
        <v>41</v>
      </c>
      <c r="B61" s="13">
        <v>0.27</v>
      </c>
      <c r="C61" s="12">
        <v>63</v>
      </c>
    </row>
    <row r="62" spans="1:3" x14ac:dyDescent="0.25">
      <c r="A62" s="12" t="s">
        <v>25</v>
      </c>
      <c r="B62" s="13">
        <v>0.28000000000000003</v>
      </c>
      <c r="C62" s="12">
        <v>5</v>
      </c>
    </row>
    <row r="63" spans="1:3" x14ac:dyDescent="0.25">
      <c r="A63" s="12" t="s">
        <v>13</v>
      </c>
      <c r="B63" s="13">
        <v>0.28999999999999998</v>
      </c>
      <c r="C63" s="12">
        <v>63</v>
      </c>
    </row>
    <row r="64" spans="1:3" x14ac:dyDescent="0.25">
      <c r="A64" s="12" t="s">
        <v>16</v>
      </c>
      <c r="B64" s="13">
        <v>0.3</v>
      </c>
      <c r="C64" s="12">
        <v>42</v>
      </c>
    </row>
  </sheetData>
  <autoFilter ref="A34:C34">
    <sortState ref="A32:C61">
      <sortCondition ref="B29"/>
    </sortState>
  </autoFilter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  <hyperlink ref="Q1" r:id="rId14" display="Файл скачан с сайта excel2.ru &gt;&gt;&gt;"/>
    <hyperlink ref="R1" r:id="rId15" display="Файл скачан с сайта excel2.ru &gt;&gt;&gt;"/>
    <hyperlink ref="S1" r:id="rId16" display="Файл скачан с сайта excel2.ru &gt;&gt;&gt;"/>
  </hyperlinks>
  <pageMargins left="0.7" right="0.7" top="0.75" bottom="0.75" header="0.3" footer="0.3"/>
  <pageSetup paperSize="9" orientation="portrait" r:id="rId17"/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6" t="s">
        <v>43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44</v>
      </c>
    </row>
    <row r="3" spans="1:7" ht="105" customHeight="1" x14ac:dyDescent="0.25">
      <c r="A3" s="15" t="s">
        <v>45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6" t="s">
        <v>43</v>
      </c>
      <c r="B1" s="16"/>
      <c r="C1" s="16"/>
      <c r="D1" s="16"/>
      <c r="E1" s="16"/>
      <c r="F1" s="16"/>
      <c r="G1" s="16"/>
    </row>
    <row r="2" spans="1:7" ht="107.25" customHeight="1" x14ac:dyDescent="0.25">
      <c r="A2" s="15" t="s">
        <v>44</v>
      </c>
    </row>
    <row r="3" spans="1:7" ht="105" customHeight="1" x14ac:dyDescent="0.25">
      <c r="A3" s="15" t="s">
        <v>45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2013-12-17T12:19:05Z</cp:lastPrinted>
  <dcterms:created xsi:type="dcterms:W3CDTF">2013-03-05T18:04:36Z</dcterms:created>
  <dcterms:modified xsi:type="dcterms:W3CDTF">2023-01-21T19:13:14Z</dcterms:modified>
</cp:coreProperties>
</file>