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45" windowWidth="18975" windowHeight="11655" tabRatio="693"/>
  </bookViews>
  <sheets>
    <sheet name="Пример" sheetId="20" r:id="rId1"/>
    <sheet name="EXCEL2.RU" sheetId="17" r:id="rId2"/>
    <sheet name="EXCEL2.RU (2)" sheetId="18" state="veryHidden" r:id="rId3"/>
  </sheets>
  <definedNames>
    <definedName name="anscount" hidden="1">2</definedName>
    <definedName name="limcount" hidden="1">2</definedName>
    <definedName name="sencount" hidden="1">4</definedName>
    <definedName name="solver_adj" localSheetId="0" hidden="1">Пример!$N$7:$N$34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Пример!$E$7</definedName>
    <definedName name="solver_lhs2" localSheetId="0" hidden="1">Пример!$D$8:$D$13</definedName>
    <definedName name="solver_lhs3" localSheetId="0" hidden="1">Пример!$M$7:$M$34</definedName>
    <definedName name="solver_lhs4" localSheetId="0" hidden="1">Пример!$C$42</definedName>
    <definedName name="solver_lhs5" localSheetId="0" hidden="1">Пример!$C$42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Пример!$M$35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el3" localSheetId="0" hidden="1">3</definedName>
    <definedName name="solver_rel4" localSheetId="0" hidden="1">2</definedName>
    <definedName name="solver_rel5" localSheetId="0" hidden="1">2</definedName>
    <definedName name="solver_rhs1" localSheetId="0" hidden="1">Пример!$D$14</definedName>
    <definedName name="solver_rhs2" localSheetId="0" hidden="1">Выходят</definedName>
    <definedName name="solver_rhs3" localSheetId="0" hidden="1">Поток</definedName>
    <definedName name="solver_rhs4" localSheetId="0" hidden="1">10</definedName>
    <definedName name="solver_rhs5" localSheetId="0" hidden="1">10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Входят">Пример!$D$8:$D$13</definedName>
    <definedName name="Выходят">Пример!$E$8:$E$13</definedName>
    <definedName name="Поток">Пример!$N$7:$N$34</definedName>
    <definedName name="Пропускная_способность">Пример!$M$7:$M$34</definedName>
    <definedName name="Суммарный_сток">Пример!$M$35</definedName>
  </definedNames>
  <calcPr calcId="145621"/>
</workbook>
</file>

<file path=xl/calcChain.xml><?xml version="1.0" encoding="utf-8"?>
<calcChain xmlns="http://schemas.openxmlformats.org/spreadsheetml/2006/main">
  <c r="R8" i="20" l="1"/>
  <c r="S8" i="20"/>
  <c r="R9" i="20"/>
  <c r="S9" i="20"/>
  <c r="R10" i="20"/>
  <c r="S10" i="20"/>
  <c r="R11" i="20"/>
  <c r="S11" i="20"/>
  <c r="R12" i="20"/>
  <c r="S12" i="20"/>
  <c r="R13" i="20"/>
  <c r="S13" i="20"/>
  <c r="R14" i="20"/>
  <c r="S14" i="20"/>
  <c r="R15" i="20"/>
  <c r="S15" i="20"/>
  <c r="R16" i="20"/>
  <c r="S16" i="20"/>
  <c r="R17" i="20"/>
  <c r="S17" i="20"/>
  <c r="R18" i="20"/>
  <c r="S18" i="20"/>
  <c r="R19" i="20"/>
  <c r="S19" i="20"/>
  <c r="R20" i="20"/>
  <c r="S20" i="20"/>
  <c r="R21" i="20"/>
  <c r="S21" i="20"/>
  <c r="R22" i="20"/>
  <c r="S22" i="20"/>
  <c r="R23" i="20"/>
  <c r="S23" i="20"/>
  <c r="R24" i="20"/>
  <c r="S24" i="20"/>
  <c r="R25" i="20"/>
  <c r="S25" i="20"/>
  <c r="R26" i="20"/>
  <c r="S26" i="20"/>
  <c r="S7" i="20"/>
  <c r="R7" i="20"/>
  <c r="M35" i="20" l="1"/>
  <c r="E7" i="20"/>
  <c r="E8" i="20"/>
  <c r="E9" i="20"/>
  <c r="E10" i="20"/>
  <c r="E11" i="20"/>
  <c r="E12" i="20"/>
  <c r="E13" i="20"/>
  <c r="E14" i="20"/>
  <c r="D8" i="20"/>
  <c r="D9" i="20"/>
  <c r="D10" i="20"/>
  <c r="D11" i="20"/>
  <c r="D12" i="20"/>
  <c r="D13" i="20"/>
  <c r="D14" i="20"/>
  <c r="D7" i="20"/>
  <c r="F7" i="20" l="1"/>
  <c r="F14" i="20"/>
  <c r="F13" i="20" l="1"/>
  <c r="F8" i="20" l="1"/>
  <c r="F9" i="20"/>
  <c r="F10" i="20"/>
  <c r="F11" i="20"/>
  <c r="F12" i="20"/>
</calcChain>
</file>

<file path=xl/sharedStrings.xml><?xml version="1.0" encoding="utf-8"?>
<sst xmlns="http://schemas.openxmlformats.org/spreadsheetml/2006/main" count="115" uniqueCount="32">
  <si>
    <t>Файл скачан с сайта excel2.ru &gt;&gt;&gt;</t>
  </si>
  <si>
    <t>Перейти к статье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</si>
  <si>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</si>
  <si>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</si>
  <si>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</si>
  <si>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X</t>
  </si>
  <si>
    <t>У</t>
  </si>
  <si>
    <t>Начало</t>
  </si>
  <si>
    <t>Конец</t>
  </si>
  <si>
    <t>Входят</t>
  </si>
  <si>
    <t>Выходят</t>
  </si>
  <si>
    <t>Пути</t>
  </si>
  <si>
    <t>№</t>
  </si>
  <si>
    <t>Для графика</t>
  </si>
  <si>
    <t>ПС</t>
  </si>
  <si>
    <t>Разница</t>
  </si>
  <si>
    <t>Поток</t>
  </si>
  <si>
    <t>Сток</t>
  </si>
  <si>
    <t>Исток</t>
  </si>
  <si>
    <t>Узел1</t>
  </si>
  <si>
    <t>Узел2</t>
  </si>
  <si>
    <t>Узел3</t>
  </si>
  <si>
    <t>Узел4</t>
  </si>
  <si>
    <t>Узел5</t>
  </si>
  <si>
    <t>Узел6</t>
  </si>
  <si>
    <t>Суммарный сток</t>
  </si>
  <si>
    <t>Координаты узлов</t>
  </si>
  <si>
    <t>Ветви трубопровода</t>
  </si>
  <si>
    <t>Пути между узлами</t>
  </si>
  <si>
    <t>Имеется 8 узлов нефтетрубопровода, которые соединены между собой. Один из узлов – Источник (Исток), еще один – Сток, куда стекаются все нефтепродукты сети. У каждой ветви трубопровода имеется своя пропускная способность (ПС). Необходимо определить загрузку каждой ветви трубопровода, при которой суммарный входящий поток на узел Сток – максимален.</t>
  </si>
  <si>
    <t>Поиск решения MS EXCEL. Пропускная способность сетевого трубопровода</t>
  </si>
  <si>
    <t>Узел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</si>
</sst>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MS Sans Serif"/>
      <family val="2"/>
    </font>
    <font>
      <sz val="8"/>
      <name val="Helv"/>
    </font>
    <font>
      <sz val="20"/>
      <color theme="0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horizontal="left"/>
    </xf>
  </cellStyleXfs>
  <cellXfs count="41">
    <xf numFmtId="0" fontId="0" fillId="0" borderId="0" xfId="0"/>
    <xf numFmtId="0" fontId="1" fillId="0" borderId="0" xfId="1"/>
    <xf numFmtId="0" fontId="8" fillId="5" borderId="0" xfId="0" applyFont="1" applyFill="1" applyAlignment="1">
      <alignment vertical="center"/>
    </xf>
    <xf numFmtId="0" fontId="9" fillId="5" borderId="0" xfId="0" applyFont="1" applyFill="1" applyAlignment="1"/>
    <xf numFmtId="0" fontId="10" fillId="6" borderId="0" xfId="1" applyFont="1" applyFill="1" applyAlignment="1">
      <alignment vertical="center" wrapText="1"/>
    </xf>
    <xf numFmtId="0" fontId="11" fillId="4" borderId="0" xfId="0" applyNumberFormat="1" applyFont="1" applyFill="1" applyAlignment="1">
      <alignment horizontal="centerContinuous" vertical="top" wrapText="1"/>
    </xf>
    <xf numFmtId="0" fontId="0" fillId="0" borderId="1" xfId="0" applyBorder="1"/>
    <xf numFmtId="0" fontId="12" fillId="0" borderId="0" xfId="0" applyFont="1"/>
    <xf numFmtId="2" fontId="0" fillId="0" borderId="1" xfId="0" applyNumberFormat="1" applyBorder="1"/>
    <xf numFmtId="0" fontId="12" fillId="0" borderId="1" xfId="0" applyFont="1" applyBorder="1"/>
    <xf numFmtId="2" fontId="0" fillId="0" borderId="0" xfId="0" applyNumberFormat="1"/>
    <xf numFmtId="0" fontId="0" fillId="0" borderId="0" xfId="0" applyBorder="1"/>
    <xf numFmtId="0" fontId="12" fillId="0" borderId="0" xfId="0" applyFont="1" applyBorder="1"/>
    <xf numFmtId="2" fontId="0" fillId="0" borderId="0" xfId="0" applyNumberFormat="1" applyBorder="1"/>
    <xf numFmtId="0" fontId="0" fillId="0" borderId="1" xfId="0" applyFont="1" applyBorder="1"/>
    <xf numFmtId="0" fontId="0" fillId="0" borderId="0" xfId="0" applyFont="1" applyBorder="1"/>
    <xf numFmtId="0" fontId="12" fillId="0" borderId="1" xfId="0" applyFont="1" applyFill="1" applyBorder="1"/>
    <xf numFmtId="2" fontId="12" fillId="0" borderId="1" xfId="0" applyNumberFormat="1" applyFont="1" applyBorder="1"/>
    <xf numFmtId="1" fontId="0" fillId="2" borderId="1" xfId="0" applyNumberFormat="1" applyFill="1" applyBorder="1"/>
    <xf numFmtId="2" fontId="12" fillId="7" borderId="1" xfId="0" applyNumberFormat="1" applyFont="1" applyFill="1" applyBorder="1"/>
    <xf numFmtId="0" fontId="11" fillId="0" borderId="1" xfId="0" applyFont="1" applyBorder="1"/>
    <xf numFmtId="0" fontId="13" fillId="0" borderId="0" xfId="0" applyFont="1"/>
    <xf numFmtId="2" fontId="12" fillId="0" borderId="1" xfId="0" applyNumberFormat="1" applyFont="1" applyFill="1" applyBorder="1"/>
    <xf numFmtId="1" fontId="0" fillId="0" borderId="1" xfId="0" applyNumberFormat="1" applyFill="1" applyBorder="1"/>
    <xf numFmtId="0" fontId="0" fillId="0" borderId="1" xfId="0" applyFill="1" applyBorder="1"/>
    <xf numFmtId="2" fontId="12" fillId="7" borderId="1" xfId="0" applyNumberFormat="1" applyFont="1" applyFill="1" applyBorder="1" applyAlignment="1">
      <alignment horizontal="right"/>
    </xf>
    <xf numFmtId="1" fontId="12" fillId="7" borderId="1" xfId="0" applyNumberFormat="1" applyFont="1" applyFill="1" applyBorder="1"/>
    <xf numFmtId="0" fontId="11" fillId="0" borderId="1" xfId="0" applyFont="1" applyFill="1" applyBorder="1"/>
    <xf numFmtId="0" fontId="14" fillId="0" borderId="1" xfId="0" applyFont="1" applyBorder="1"/>
    <xf numFmtId="2" fontId="0" fillId="0" borderId="1" xfId="0" applyNumberFormat="1" applyFont="1" applyBorder="1"/>
    <xf numFmtId="0" fontId="0" fillId="0" borderId="1" xfId="0" applyFont="1" applyFill="1" applyBorder="1"/>
    <xf numFmtId="1" fontId="12" fillId="2" borderId="1" xfId="0" applyNumberFormat="1" applyFont="1" applyFill="1" applyBorder="1"/>
    <xf numFmtId="0" fontId="0" fillId="8" borderId="1" xfId="0" applyFill="1" applyBorder="1"/>
    <xf numFmtId="0" fontId="12" fillId="8" borderId="1" xfId="0" applyFont="1" applyFill="1" applyBorder="1"/>
    <xf numFmtId="1" fontId="11" fillId="8" borderId="1" xfId="0" applyNumberFormat="1" applyFont="1" applyFill="1" applyBorder="1"/>
    <xf numFmtId="1" fontId="0" fillId="8" borderId="1" xfId="0" applyNumberFormat="1" applyFill="1" applyBorder="1"/>
    <xf numFmtId="1" fontId="0" fillId="8" borderId="1" xfId="0" applyNumberFormat="1" applyFont="1" applyFill="1" applyBorder="1"/>
    <xf numFmtId="1" fontId="12" fillId="8" borderId="1" xfId="0" applyNumberFormat="1" applyFont="1" applyFill="1" applyBorder="1"/>
    <xf numFmtId="0" fontId="7" fillId="3" borderId="0" xfId="4" applyFont="1" applyFill="1" applyAlignment="1" applyProtection="1">
      <alignment horizontal="left" vertical="center"/>
    </xf>
    <xf numFmtId="0" fontId="7" fillId="3" borderId="0" xfId="4" applyFont="1" applyFill="1" applyAlignment="1" applyProtection="1">
      <alignment horizontal="center" vertical="center"/>
    </xf>
    <xf numFmtId="0" fontId="4" fillId="5" borderId="0" xfId="4" applyFill="1" applyAlignment="1" applyProtection="1"/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336529980596E-2"/>
          <c:y val="4.5037981355338916E-2"/>
          <c:w val="0.88598553490386001"/>
          <c:h val="0.74936088665003009"/>
        </c:manualLayout>
      </c:layout>
      <c:scatterChart>
        <c:scatterStyle val="lineMarker"/>
        <c:varyColors val="0"/>
        <c:ser>
          <c:idx val="1"/>
          <c:order val="0"/>
          <c:tx>
            <c:strRef>
              <c:f>Пример!$P$5</c:f>
              <c:strCache>
                <c:ptCount val="1"/>
                <c:pt idx="0">
                  <c:v>Ветви трубопровода</c:v>
                </c:pt>
              </c:strCache>
            </c:strRef>
          </c:tx>
          <c:spPr>
            <a:ln w="25400" cmpd="sng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Пример!$R$7:$R$26</c:f>
              <c:numCache>
                <c:formatCode>General</c:formatCode>
                <c:ptCount val="20"/>
                <c:pt idx="0">
                  <c:v>50</c:v>
                </c:pt>
                <c:pt idx="1">
                  <c:v>40</c:v>
                </c:pt>
                <c:pt idx="2">
                  <c:v>20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20</c:v>
                </c:pt>
                <c:pt idx="12">
                  <c:v>20</c:v>
                </c:pt>
                <c:pt idx="13">
                  <c:v>30</c:v>
                </c:pt>
                <c:pt idx="14">
                  <c:v>20</c:v>
                </c:pt>
                <c:pt idx="15">
                  <c:v>30</c:v>
                </c:pt>
                <c:pt idx="16">
                  <c:v>30</c:v>
                </c:pt>
                <c:pt idx="17">
                  <c:v>40</c:v>
                </c:pt>
                <c:pt idx="18">
                  <c:v>30</c:v>
                </c:pt>
                <c:pt idx="19">
                  <c:v>10</c:v>
                </c:pt>
              </c:numCache>
            </c:numRef>
          </c:xVal>
          <c:yVal>
            <c:numRef>
              <c:f>Пример!$S$7:$S$26</c:f>
              <c:numCache>
                <c:formatCode>General</c:formatCode>
                <c:ptCount val="20"/>
                <c:pt idx="0">
                  <c:v>60</c:v>
                </c:pt>
                <c:pt idx="1">
                  <c:v>20</c:v>
                </c:pt>
                <c:pt idx="2">
                  <c:v>20</c:v>
                </c:pt>
                <c:pt idx="3">
                  <c:v>60</c:v>
                </c:pt>
                <c:pt idx="4">
                  <c:v>100</c:v>
                </c:pt>
                <c:pt idx="5">
                  <c:v>140</c:v>
                </c:pt>
                <c:pt idx="6">
                  <c:v>100</c:v>
                </c:pt>
                <c:pt idx="7">
                  <c:v>60</c:v>
                </c:pt>
                <c:pt idx="8">
                  <c:v>60</c:v>
                </c:pt>
                <c:pt idx="9">
                  <c:v>20</c:v>
                </c:pt>
                <c:pt idx="10">
                  <c:v>100</c:v>
                </c:pt>
                <c:pt idx="11">
                  <c:v>100</c:v>
                </c:pt>
                <c:pt idx="12">
                  <c:v>20</c:v>
                </c:pt>
                <c:pt idx="13">
                  <c:v>60</c:v>
                </c:pt>
                <c:pt idx="14">
                  <c:v>100</c:v>
                </c:pt>
                <c:pt idx="15">
                  <c:v>140</c:v>
                </c:pt>
                <c:pt idx="16">
                  <c:v>60</c:v>
                </c:pt>
                <c:pt idx="17">
                  <c:v>100</c:v>
                </c:pt>
                <c:pt idx="18">
                  <c:v>60</c:v>
                </c:pt>
                <c:pt idx="19">
                  <c:v>60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Пример!$A$5</c:f>
              <c:strCache>
                <c:ptCount val="1"/>
                <c:pt idx="0">
                  <c:v>Координаты узлов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5"/>
            <c:spPr>
              <a:solidFill>
                <a:sysClr val="window" lastClr="FFFFFF"/>
              </a:solidFill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000" b="1" i="0"/>
                    </a:pPr>
                    <a:r>
                      <a:rPr lang="ru-RU" sz="1000" b="1" i="0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t>Исток</a:t>
                    </a:r>
                    <a:endParaRPr lang="en-US" b="1">
                      <a:solidFill>
                        <a:schemeClr val="accent6">
                          <a:lumMod val="75000"/>
                        </a:schemeClr>
                      </a:solidFill>
                    </a:endParaRP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ru-RU" sz="1000" b="0" i="0"/>
                      <a:t>Узел1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 sz="1000" b="0" i="0"/>
                      <a:t>Узел2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ru-RU" sz="1000" b="0" i="0"/>
                      <a:t>Узел3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ru-RU" sz="1000" b="0" i="0"/>
                      <a:t>Узел4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ru-RU" sz="1000" b="0" i="0"/>
                      <a:t>Узел5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ru-RU" sz="1000" b="0" i="0"/>
                      <a:t>Узел6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ru-RU" sz="1000" b="1" i="0">
                        <a:solidFill>
                          <a:srgbClr val="FF0000"/>
                        </a:solidFill>
                      </a:rPr>
                      <a:t>Сток</a:t>
                    </a:r>
                    <a:endParaRPr lang="en-US" b="1">
                      <a:solidFill>
                        <a:srgbClr val="FF0000"/>
                      </a:solidFill>
                    </a:endParaRP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ru-RU" sz="1000" b="0" i="0"/>
                      <a:t>Лондон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ru-RU" sz="1000" b="0" i="0"/>
                      <a:t>Париж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lang="ru-RU" sz="1000" b="0" i="0"/>
                      <a:t>Вена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Пример!$B$7:$B$14</c:f>
              <c:numCache>
                <c:formatCode>General</c:formatCode>
                <c:ptCount val="8"/>
                <c:pt idx="0">
                  <c:v>50</c:v>
                </c:pt>
                <c:pt idx="1">
                  <c:v>40</c:v>
                </c:pt>
                <c:pt idx="2">
                  <c:v>40</c:v>
                </c:pt>
                <c:pt idx="3">
                  <c:v>30</c:v>
                </c:pt>
                <c:pt idx="4">
                  <c:v>30</c:v>
                </c:pt>
                <c:pt idx="5">
                  <c:v>20</c:v>
                </c:pt>
                <c:pt idx="6">
                  <c:v>20</c:v>
                </c:pt>
                <c:pt idx="7">
                  <c:v>10</c:v>
                </c:pt>
              </c:numCache>
            </c:numRef>
          </c:xVal>
          <c:yVal>
            <c:numRef>
              <c:f>Пример!$C$7:$C$14</c:f>
              <c:numCache>
                <c:formatCode>General</c:formatCode>
                <c:ptCount val="8"/>
                <c:pt idx="0">
                  <c:v>60</c:v>
                </c:pt>
                <c:pt idx="1">
                  <c:v>20</c:v>
                </c:pt>
                <c:pt idx="2">
                  <c:v>100</c:v>
                </c:pt>
                <c:pt idx="3">
                  <c:v>60</c:v>
                </c:pt>
                <c:pt idx="4">
                  <c:v>140</c:v>
                </c:pt>
                <c:pt idx="5">
                  <c:v>100</c:v>
                </c:pt>
                <c:pt idx="6">
                  <c:v>20</c:v>
                </c:pt>
                <c:pt idx="7">
                  <c:v>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30848"/>
        <c:axId val="97232384"/>
      </c:scatterChart>
      <c:valAx>
        <c:axId val="97230848"/>
        <c:scaling>
          <c:orientation val="minMax"/>
        </c:scaling>
        <c:delete val="0"/>
        <c:axPos val="b"/>
        <c:majorGridlines>
          <c:spPr>
            <a:ln w="9525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97232384"/>
        <c:crosses val="autoZero"/>
        <c:crossBetween val="midCat"/>
      </c:valAx>
      <c:valAx>
        <c:axId val="9723238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9723084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</xdr:row>
      <xdr:rowOff>85725</xdr:rowOff>
    </xdr:from>
    <xdr:to>
      <xdr:col>8</xdr:col>
      <xdr:colOff>276226</xdr:colOff>
      <xdr:row>34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65-propusknaya-sposobnost-setevogo-truboprovoda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workbookViewId="0">
      <selection activeCell="A2" sqref="A2"/>
    </sheetView>
  </sheetViews>
  <sheetFormatPr defaultRowHeight="15" x14ac:dyDescent="0.25"/>
  <cols>
    <col min="1" max="1" width="12.140625" customWidth="1"/>
    <col min="2" max="2" width="10" customWidth="1"/>
    <col min="3" max="3" width="6.42578125" customWidth="1"/>
    <col min="4" max="4" width="6.5703125" customWidth="1"/>
    <col min="5" max="5" width="7.42578125" customWidth="1"/>
    <col min="6" max="6" width="8.85546875" customWidth="1"/>
    <col min="7" max="7" width="8.7109375" customWidth="1"/>
    <col min="8" max="8" width="9.140625" customWidth="1"/>
    <col min="9" max="9" width="5.140625" customWidth="1"/>
    <col min="10" max="10" width="5.85546875" customWidth="1"/>
    <col min="11" max="11" width="8" customWidth="1"/>
    <col min="12" max="12" width="8.42578125" customWidth="1"/>
    <col min="13" max="13" width="8" customWidth="1"/>
    <col min="14" max="14" width="8.5703125" customWidth="1"/>
    <col min="15" max="15" width="2.7109375" customWidth="1"/>
    <col min="16" max="16" width="5.5703125" bestFit="1" customWidth="1"/>
    <col min="17" max="17" width="11" customWidth="1"/>
    <col min="18" max="18" width="6.28515625" customWidth="1"/>
    <col min="19" max="19" width="5.5703125" customWidth="1"/>
    <col min="20" max="20" width="1.7109375" customWidth="1"/>
    <col min="21" max="21" width="5.42578125" customWidth="1"/>
    <col min="22" max="22" width="5.5703125" customWidth="1"/>
    <col min="23" max="23" width="5.7109375" customWidth="1"/>
    <col min="24" max="24" width="6" customWidth="1"/>
  </cols>
  <sheetData>
    <row r="1" spans="1:20" ht="26.25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20" ht="15.75" x14ac:dyDescent="0.25">
      <c r="A2" s="40" t="s">
        <v>1</v>
      </c>
      <c r="B2" s="3"/>
      <c r="C2" s="3"/>
      <c r="D2" s="3"/>
      <c r="E2" s="3"/>
      <c r="F2" s="3"/>
      <c r="G2" s="3"/>
      <c r="H2" s="3"/>
    </row>
    <row r="3" spans="1:20" ht="18.75" x14ac:dyDescent="0.25">
      <c r="A3" s="2" t="s">
        <v>30</v>
      </c>
      <c r="B3" s="2"/>
      <c r="C3" s="2"/>
      <c r="D3" s="2"/>
      <c r="E3" s="2"/>
      <c r="F3" s="2"/>
      <c r="G3" s="2"/>
      <c r="H3" s="2"/>
    </row>
    <row r="4" spans="1:20" ht="90" x14ac:dyDescent="0.25">
      <c r="A4" s="5" t="s">
        <v>29</v>
      </c>
      <c r="B4" s="5"/>
      <c r="C4" s="5"/>
      <c r="D4" s="5"/>
      <c r="E4" s="5"/>
      <c r="F4" s="5"/>
      <c r="G4" s="5"/>
      <c r="H4" s="5"/>
      <c r="P4" s="21" t="s">
        <v>13</v>
      </c>
    </row>
    <row r="5" spans="1:20" x14ac:dyDescent="0.25">
      <c r="A5" s="7" t="s">
        <v>26</v>
      </c>
      <c r="D5" s="7" t="s">
        <v>11</v>
      </c>
      <c r="J5" s="7" t="s">
        <v>28</v>
      </c>
      <c r="P5" s="7" t="s">
        <v>27</v>
      </c>
    </row>
    <row r="6" spans="1:20" x14ac:dyDescent="0.25">
      <c r="A6" s="9" t="s">
        <v>31</v>
      </c>
      <c r="B6" s="9" t="s">
        <v>5</v>
      </c>
      <c r="C6" s="9" t="s">
        <v>6</v>
      </c>
      <c r="D6" s="16" t="s">
        <v>9</v>
      </c>
      <c r="E6" s="16" t="s">
        <v>10</v>
      </c>
      <c r="F6" s="16" t="s">
        <v>15</v>
      </c>
      <c r="J6" s="16" t="s">
        <v>12</v>
      </c>
      <c r="K6" s="16" t="s">
        <v>7</v>
      </c>
      <c r="L6" s="16" t="s">
        <v>8</v>
      </c>
      <c r="M6" s="16" t="s">
        <v>14</v>
      </c>
      <c r="N6" s="17" t="s">
        <v>16</v>
      </c>
      <c r="O6" s="13"/>
      <c r="P6" s="22" t="s">
        <v>12</v>
      </c>
      <c r="Q6" s="22" t="s">
        <v>31</v>
      </c>
      <c r="R6" s="16" t="s">
        <v>5</v>
      </c>
      <c r="S6" s="16" t="s">
        <v>6</v>
      </c>
      <c r="T6" s="12"/>
    </row>
    <row r="7" spans="1:20" x14ac:dyDescent="0.25">
      <c r="A7" s="14" t="s">
        <v>18</v>
      </c>
      <c r="B7" s="6">
        <v>50</v>
      </c>
      <c r="C7" s="6">
        <v>60</v>
      </c>
      <c r="D7" s="24">
        <f t="shared" ref="D7:D14" si="0">SUMIF($L$7:$L$34,A7,$N$7:$N$34)</f>
        <v>0</v>
      </c>
      <c r="E7" s="33">
        <f t="shared" ref="E7:E14" si="1">SUMIF($K$7:$K$34,A7,$N$7:$N$34)</f>
        <v>13</v>
      </c>
      <c r="F7" s="9">
        <f>D7-E7</f>
        <v>-13</v>
      </c>
      <c r="J7" s="6">
        <v>1</v>
      </c>
      <c r="K7" s="6" t="s">
        <v>18</v>
      </c>
      <c r="L7" s="6" t="s">
        <v>19</v>
      </c>
      <c r="M7" s="34">
        <v>4</v>
      </c>
      <c r="N7" s="18">
        <v>4</v>
      </c>
      <c r="O7" s="13"/>
      <c r="P7" s="23">
        <v>1</v>
      </c>
      <c r="Q7" s="23" t="s">
        <v>18</v>
      </c>
      <c r="R7" s="24">
        <f>VLOOKUP(Q7,$A$7:$C$17,2,0)</f>
        <v>50</v>
      </c>
      <c r="S7" s="24">
        <f>VLOOKUP(Q7,$A$7:$C$17,3,0)</f>
        <v>60</v>
      </c>
      <c r="T7" s="11"/>
    </row>
    <row r="8" spans="1:20" x14ac:dyDescent="0.25">
      <c r="A8" s="14" t="s">
        <v>19</v>
      </c>
      <c r="B8" s="6">
        <v>40</v>
      </c>
      <c r="C8" s="6">
        <v>20</v>
      </c>
      <c r="D8" s="32">
        <f t="shared" si="0"/>
        <v>6</v>
      </c>
      <c r="E8" s="32">
        <f t="shared" si="1"/>
        <v>6</v>
      </c>
      <c r="F8" s="9">
        <f t="shared" ref="F8:F12" si="2">D8-E8</f>
        <v>0</v>
      </c>
      <c r="J8" s="6">
        <v>2</v>
      </c>
      <c r="K8" s="6" t="s">
        <v>18</v>
      </c>
      <c r="L8" s="6" t="s">
        <v>20</v>
      </c>
      <c r="M8" s="34">
        <v>6</v>
      </c>
      <c r="N8" s="18">
        <v>6</v>
      </c>
      <c r="O8" s="13"/>
      <c r="P8" s="23">
        <v>2</v>
      </c>
      <c r="Q8" s="23" t="s">
        <v>19</v>
      </c>
      <c r="R8" s="24">
        <f t="shared" ref="R8:R26" si="3">VLOOKUP(Q8,$A$7:$C$17,2,0)</f>
        <v>40</v>
      </c>
      <c r="S8" s="24">
        <f t="shared" ref="S8:S26" si="4">VLOOKUP(Q8,$A$7:$C$17,3,0)</f>
        <v>20</v>
      </c>
      <c r="T8" s="11"/>
    </row>
    <row r="9" spans="1:20" x14ac:dyDescent="0.25">
      <c r="A9" s="14" t="s">
        <v>20</v>
      </c>
      <c r="B9" s="6">
        <v>40</v>
      </c>
      <c r="C9" s="6">
        <v>100</v>
      </c>
      <c r="D9" s="32">
        <f t="shared" si="0"/>
        <v>6</v>
      </c>
      <c r="E9" s="32">
        <f t="shared" si="1"/>
        <v>6</v>
      </c>
      <c r="F9" s="9">
        <f t="shared" si="2"/>
        <v>0</v>
      </c>
      <c r="J9" s="6">
        <v>3</v>
      </c>
      <c r="K9" s="6" t="s">
        <v>18</v>
      </c>
      <c r="L9" s="6" t="s">
        <v>21</v>
      </c>
      <c r="M9" s="35">
        <v>3</v>
      </c>
      <c r="N9" s="18">
        <v>3</v>
      </c>
      <c r="O9" s="13"/>
      <c r="P9" s="23">
        <v>3</v>
      </c>
      <c r="Q9" s="23" t="s">
        <v>24</v>
      </c>
      <c r="R9" s="24">
        <f t="shared" si="3"/>
        <v>20</v>
      </c>
      <c r="S9" s="24">
        <f t="shared" si="4"/>
        <v>20</v>
      </c>
      <c r="T9" s="11"/>
    </row>
    <row r="10" spans="1:20" x14ac:dyDescent="0.25">
      <c r="A10" s="14" t="s">
        <v>21</v>
      </c>
      <c r="B10" s="6">
        <v>30</v>
      </c>
      <c r="C10" s="6">
        <v>60</v>
      </c>
      <c r="D10" s="32">
        <f t="shared" si="0"/>
        <v>7</v>
      </c>
      <c r="E10" s="32">
        <f t="shared" si="1"/>
        <v>7</v>
      </c>
      <c r="F10" s="9">
        <f t="shared" si="2"/>
        <v>0</v>
      </c>
      <c r="J10" s="6">
        <v>4</v>
      </c>
      <c r="K10" s="8" t="s">
        <v>19</v>
      </c>
      <c r="L10" s="8" t="s">
        <v>20</v>
      </c>
      <c r="M10" s="35">
        <v>3</v>
      </c>
      <c r="N10" s="18">
        <v>0</v>
      </c>
      <c r="O10" s="13"/>
      <c r="P10" s="23">
        <v>4</v>
      </c>
      <c r="Q10" s="23" t="s">
        <v>17</v>
      </c>
      <c r="R10" s="24">
        <f t="shared" si="3"/>
        <v>10</v>
      </c>
      <c r="S10" s="24">
        <f t="shared" si="4"/>
        <v>60</v>
      </c>
      <c r="T10" s="11"/>
    </row>
    <row r="11" spans="1:20" x14ac:dyDescent="0.25">
      <c r="A11" s="14" t="s">
        <v>22</v>
      </c>
      <c r="B11" s="6">
        <v>30</v>
      </c>
      <c r="C11" s="6">
        <v>140</v>
      </c>
      <c r="D11" s="32">
        <f t="shared" si="0"/>
        <v>0</v>
      </c>
      <c r="E11" s="32">
        <f t="shared" si="1"/>
        <v>0</v>
      </c>
      <c r="F11" s="9">
        <f t="shared" si="2"/>
        <v>0</v>
      </c>
      <c r="J11" s="20">
        <v>5</v>
      </c>
      <c r="K11" s="8" t="s">
        <v>19</v>
      </c>
      <c r="L11" s="8" t="s">
        <v>21</v>
      </c>
      <c r="M11" s="35">
        <v>6</v>
      </c>
      <c r="N11" s="18">
        <v>0</v>
      </c>
      <c r="O11" s="13"/>
      <c r="P11" s="23">
        <v>5</v>
      </c>
      <c r="Q11" s="23" t="s">
        <v>23</v>
      </c>
      <c r="R11" s="24">
        <f t="shared" si="3"/>
        <v>20</v>
      </c>
      <c r="S11" s="24">
        <f t="shared" si="4"/>
        <v>100</v>
      </c>
      <c r="T11" s="11"/>
    </row>
    <row r="12" spans="1:20" x14ac:dyDescent="0.25">
      <c r="A12" s="14" t="s">
        <v>23</v>
      </c>
      <c r="B12" s="6">
        <v>20</v>
      </c>
      <c r="C12" s="6">
        <v>100</v>
      </c>
      <c r="D12" s="32">
        <f t="shared" si="0"/>
        <v>0</v>
      </c>
      <c r="E12" s="32">
        <f t="shared" si="1"/>
        <v>0</v>
      </c>
      <c r="F12" s="9">
        <f t="shared" si="2"/>
        <v>0</v>
      </c>
      <c r="J12" s="20">
        <v>6</v>
      </c>
      <c r="K12" s="8" t="s">
        <v>19</v>
      </c>
      <c r="L12" s="8" t="s">
        <v>24</v>
      </c>
      <c r="M12" s="35">
        <v>6</v>
      </c>
      <c r="N12" s="18">
        <v>6</v>
      </c>
      <c r="O12" s="13"/>
      <c r="P12" s="23">
        <v>6</v>
      </c>
      <c r="Q12" s="23" t="s">
        <v>22</v>
      </c>
      <c r="R12" s="24">
        <f t="shared" si="3"/>
        <v>30</v>
      </c>
      <c r="S12" s="24">
        <f t="shared" si="4"/>
        <v>140</v>
      </c>
      <c r="T12" s="11"/>
    </row>
    <row r="13" spans="1:20" x14ac:dyDescent="0.25">
      <c r="A13" s="14" t="s">
        <v>24</v>
      </c>
      <c r="B13" s="6">
        <v>20</v>
      </c>
      <c r="C13" s="6">
        <v>20</v>
      </c>
      <c r="D13" s="32">
        <f t="shared" si="0"/>
        <v>6</v>
      </c>
      <c r="E13" s="32">
        <f t="shared" si="1"/>
        <v>6</v>
      </c>
      <c r="F13" s="9">
        <f t="shared" ref="F13" si="5">D13-E13</f>
        <v>0</v>
      </c>
      <c r="J13" s="14">
        <v>7</v>
      </c>
      <c r="K13" s="29" t="s">
        <v>20</v>
      </c>
      <c r="L13" s="29" t="s">
        <v>19</v>
      </c>
      <c r="M13" s="35">
        <v>4</v>
      </c>
      <c r="N13" s="18">
        <v>2</v>
      </c>
      <c r="O13" s="13"/>
      <c r="P13" s="23">
        <v>7</v>
      </c>
      <c r="Q13" s="23" t="s">
        <v>20</v>
      </c>
      <c r="R13" s="24">
        <f t="shared" si="3"/>
        <v>40</v>
      </c>
      <c r="S13" s="24">
        <f t="shared" si="4"/>
        <v>100</v>
      </c>
      <c r="T13" s="11"/>
    </row>
    <row r="14" spans="1:20" x14ac:dyDescent="0.25">
      <c r="A14" s="14" t="s">
        <v>17</v>
      </c>
      <c r="B14" s="6">
        <v>10</v>
      </c>
      <c r="C14" s="6">
        <v>60</v>
      </c>
      <c r="D14" s="33">
        <f t="shared" si="0"/>
        <v>13</v>
      </c>
      <c r="E14" s="24">
        <f t="shared" si="1"/>
        <v>0</v>
      </c>
      <c r="F14" s="9">
        <f t="shared" ref="F14" si="6">D14-E14</f>
        <v>13</v>
      </c>
      <c r="J14" s="14">
        <v>8</v>
      </c>
      <c r="K14" s="29" t="s">
        <v>20</v>
      </c>
      <c r="L14" s="29" t="s">
        <v>21</v>
      </c>
      <c r="M14" s="35">
        <v>4</v>
      </c>
      <c r="N14" s="18">
        <v>4</v>
      </c>
      <c r="O14" s="13"/>
      <c r="P14" s="23">
        <v>8</v>
      </c>
      <c r="Q14" s="23" t="s">
        <v>18</v>
      </c>
      <c r="R14" s="24">
        <f t="shared" si="3"/>
        <v>50</v>
      </c>
      <c r="S14" s="24">
        <f t="shared" si="4"/>
        <v>60</v>
      </c>
      <c r="T14" s="11"/>
    </row>
    <row r="15" spans="1:20" x14ac:dyDescent="0.25">
      <c r="A15" s="15"/>
      <c r="B15" s="11"/>
      <c r="C15" s="11"/>
      <c r="D15" s="11"/>
      <c r="J15" s="14">
        <v>9</v>
      </c>
      <c r="K15" s="29" t="s">
        <v>20</v>
      </c>
      <c r="L15" s="29" t="s">
        <v>22</v>
      </c>
      <c r="M15" s="35">
        <v>2</v>
      </c>
      <c r="N15" s="18">
        <v>0</v>
      </c>
      <c r="O15" s="13"/>
      <c r="P15" s="23">
        <v>9</v>
      </c>
      <c r="Q15" s="23" t="s">
        <v>21</v>
      </c>
      <c r="R15" s="24">
        <f t="shared" si="3"/>
        <v>30</v>
      </c>
      <c r="S15" s="24">
        <f t="shared" si="4"/>
        <v>60</v>
      </c>
      <c r="T15" s="11"/>
    </row>
    <row r="16" spans="1:20" x14ac:dyDescent="0.25">
      <c r="A16" s="15"/>
      <c r="B16" s="11"/>
      <c r="C16" s="11"/>
      <c r="D16" s="11"/>
      <c r="J16" s="14">
        <v>10</v>
      </c>
      <c r="K16" s="29" t="s">
        <v>20</v>
      </c>
      <c r="L16" s="29" t="s">
        <v>23</v>
      </c>
      <c r="M16" s="35">
        <v>2</v>
      </c>
      <c r="N16" s="18">
        <v>0</v>
      </c>
      <c r="O16" s="13"/>
      <c r="P16" s="23">
        <v>10</v>
      </c>
      <c r="Q16" s="23" t="s">
        <v>19</v>
      </c>
      <c r="R16" s="24">
        <f t="shared" si="3"/>
        <v>40</v>
      </c>
      <c r="S16" s="24">
        <f t="shared" si="4"/>
        <v>20</v>
      </c>
      <c r="T16" s="11"/>
    </row>
    <row r="17" spans="1:23" x14ac:dyDescent="0.25">
      <c r="A17" s="15"/>
      <c r="B17" s="11"/>
      <c r="C17" s="11"/>
      <c r="D17" s="11"/>
      <c r="J17" s="30">
        <v>11</v>
      </c>
      <c r="K17" s="29" t="s">
        <v>24</v>
      </c>
      <c r="L17" s="29" t="s">
        <v>19</v>
      </c>
      <c r="M17" s="36">
        <v>1</v>
      </c>
      <c r="N17" s="18">
        <v>0</v>
      </c>
      <c r="O17" s="13"/>
      <c r="P17" s="23">
        <v>11</v>
      </c>
      <c r="Q17" s="23" t="s">
        <v>20</v>
      </c>
      <c r="R17" s="24">
        <f t="shared" si="3"/>
        <v>40</v>
      </c>
      <c r="S17" s="24">
        <f t="shared" si="4"/>
        <v>100</v>
      </c>
      <c r="T17" s="11"/>
    </row>
    <row r="18" spans="1:23" x14ac:dyDescent="0.25">
      <c r="A18" s="15"/>
      <c r="B18" s="11"/>
      <c r="C18" s="11"/>
      <c r="D18" s="11"/>
      <c r="J18" s="14">
        <v>12</v>
      </c>
      <c r="K18" s="29" t="s">
        <v>21</v>
      </c>
      <c r="L18" s="29" t="s">
        <v>19</v>
      </c>
      <c r="M18" s="35">
        <v>1</v>
      </c>
      <c r="N18" s="18">
        <v>0</v>
      </c>
      <c r="O18" s="13"/>
      <c r="P18" s="23">
        <v>12</v>
      </c>
      <c r="Q18" s="23" t="s">
        <v>23</v>
      </c>
      <c r="R18" s="24">
        <f t="shared" si="3"/>
        <v>20</v>
      </c>
      <c r="S18" s="24">
        <f t="shared" si="4"/>
        <v>100</v>
      </c>
      <c r="T18" s="11"/>
    </row>
    <row r="19" spans="1:23" x14ac:dyDescent="0.25">
      <c r="A19" s="15"/>
      <c r="B19" s="11"/>
      <c r="C19" s="11"/>
      <c r="D19" s="11"/>
      <c r="J19" s="14">
        <v>13</v>
      </c>
      <c r="K19" s="29" t="s">
        <v>21</v>
      </c>
      <c r="L19" s="29" t="s">
        <v>20</v>
      </c>
      <c r="M19" s="35">
        <v>4</v>
      </c>
      <c r="N19" s="18">
        <v>0</v>
      </c>
      <c r="O19" s="13"/>
      <c r="P19" s="23">
        <v>13</v>
      </c>
      <c r="Q19" s="23" t="s">
        <v>24</v>
      </c>
      <c r="R19" s="24">
        <f t="shared" si="3"/>
        <v>20</v>
      </c>
      <c r="S19" s="24">
        <f t="shared" si="4"/>
        <v>20</v>
      </c>
      <c r="T19" s="11"/>
    </row>
    <row r="20" spans="1:23" x14ac:dyDescent="0.25">
      <c r="A20" s="15"/>
      <c r="B20" s="11"/>
      <c r="C20" s="11"/>
      <c r="D20" s="11"/>
      <c r="J20" s="14">
        <v>14</v>
      </c>
      <c r="K20" s="29" t="s">
        <v>21</v>
      </c>
      <c r="L20" s="29" t="s">
        <v>22</v>
      </c>
      <c r="M20" s="35">
        <v>4</v>
      </c>
      <c r="N20" s="18">
        <v>0</v>
      </c>
      <c r="O20" s="13"/>
      <c r="P20" s="23">
        <v>14</v>
      </c>
      <c r="Q20" s="23" t="s">
        <v>21</v>
      </c>
      <c r="R20" s="24">
        <f t="shared" si="3"/>
        <v>30</v>
      </c>
      <c r="S20" s="24">
        <f t="shared" si="4"/>
        <v>60</v>
      </c>
      <c r="T20" s="11"/>
    </row>
    <row r="21" spans="1:23" x14ac:dyDescent="0.25">
      <c r="A21" s="15"/>
      <c r="B21" s="11"/>
      <c r="C21" s="11"/>
      <c r="D21" s="11"/>
      <c r="J21" s="14">
        <v>15</v>
      </c>
      <c r="K21" s="29" t="s">
        <v>21</v>
      </c>
      <c r="L21" s="29" t="s">
        <v>23</v>
      </c>
      <c r="M21" s="35">
        <v>6</v>
      </c>
      <c r="N21" s="18">
        <v>0</v>
      </c>
      <c r="O21" s="13"/>
      <c r="P21" s="23">
        <v>15</v>
      </c>
      <c r="Q21" s="23" t="s">
        <v>23</v>
      </c>
      <c r="R21" s="24">
        <f t="shared" si="3"/>
        <v>20</v>
      </c>
      <c r="S21" s="24">
        <f t="shared" si="4"/>
        <v>100</v>
      </c>
      <c r="T21" s="11"/>
    </row>
    <row r="22" spans="1:23" x14ac:dyDescent="0.25">
      <c r="A22" s="15"/>
      <c r="B22" s="11"/>
      <c r="C22" s="11"/>
      <c r="D22" s="11"/>
      <c r="J22" s="20">
        <v>16</v>
      </c>
      <c r="K22" s="29" t="s">
        <v>21</v>
      </c>
      <c r="L22" s="29" t="s">
        <v>24</v>
      </c>
      <c r="M22" s="35">
        <v>5</v>
      </c>
      <c r="N22" s="18">
        <v>0</v>
      </c>
      <c r="O22" s="13"/>
      <c r="P22" s="23">
        <v>16</v>
      </c>
      <c r="Q22" s="23" t="s">
        <v>22</v>
      </c>
      <c r="R22" s="24">
        <f t="shared" si="3"/>
        <v>30</v>
      </c>
      <c r="S22" s="24">
        <f t="shared" si="4"/>
        <v>140</v>
      </c>
      <c r="T22" s="11"/>
    </row>
    <row r="23" spans="1:23" x14ac:dyDescent="0.25">
      <c r="A23" s="15"/>
      <c r="B23" s="11"/>
      <c r="C23" s="11"/>
      <c r="D23" s="11"/>
      <c r="J23" s="20">
        <v>17</v>
      </c>
      <c r="K23" s="29" t="s">
        <v>22</v>
      </c>
      <c r="L23" s="29" t="s">
        <v>20</v>
      </c>
      <c r="M23" s="35">
        <v>5</v>
      </c>
      <c r="N23" s="18">
        <v>0</v>
      </c>
      <c r="O23" s="13"/>
      <c r="P23" s="23">
        <v>17</v>
      </c>
      <c r="Q23" s="23" t="s">
        <v>21</v>
      </c>
      <c r="R23" s="24">
        <f t="shared" si="3"/>
        <v>30</v>
      </c>
      <c r="S23" s="24">
        <f t="shared" si="4"/>
        <v>60</v>
      </c>
      <c r="T23" s="11"/>
    </row>
    <row r="24" spans="1:23" x14ac:dyDescent="0.25">
      <c r="A24" s="15"/>
      <c r="B24" s="11"/>
      <c r="C24" s="11"/>
      <c r="D24" s="11"/>
      <c r="F24" s="12"/>
      <c r="J24" s="20">
        <v>18</v>
      </c>
      <c r="K24" s="29" t="s">
        <v>22</v>
      </c>
      <c r="L24" s="29" t="s">
        <v>21</v>
      </c>
      <c r="M24" s="35">
        <v>5</v>
      </c>
      <c r="N24" s="18">
        <v>0</v>
      </c>
      <c r="O24" s="13"/>
      <c r="P24" s="23">
        <v>18</v>
      </c>
      <c r="Q24" s="23" t="s">
        <v>20</v>
      </c>
      <c r="R24" s="24">
        <f t="shared" si="3"/>
        <v>40</v>
      </c>
      <c r="S24" s="24">
        <f t="shared" si="4"/>
        <v>100</v>
      </c>
      <c r="T24" s="11"/>
    </row>
    <row r="25" spans="1:23" x14ac:dyDescent="0.25">
      <c r="A25" s="11"/>
      <c r="B25" s="11"/>
      <c r="C25" s="11"/>
      <c r="F25" s="12"/>
      <c r="G25" s="13"/>
      <c r="H25" s="13"/>
      <c r="I25" s="13"/>
      <c r="J25" s="20">
        <v>19</v>
      </c>
      <c r="K25" s="29" t="s">
        <v>22</v>
      </c>
      <c r="L25" s="29" t="s">
        <v>23</v>
      </c>
      <c r="M25" s="35">
        <v>5</v>
      </c>
      <c r="N25" s="18">
        <v>0</v>
      </c>
      <c r="O25" s="13"/>
      <c r="P25" s="23">
        <v>19</v>
      </c>
      <c r="Q25" s="23" t="s">
        <v>21</v>
      </c>
      <c r="R25" s="24">
        <f t="shared" si="3"/>
        <v>30</v>
      </c>
      <c r="S25" s="24">
        <f t="shared" si="4"/>
        <v>60</v>
      </c>
      <c r="T25" s="11"/>
    </row>
    <row r="26" spans="1:23" x14ac:dyDescent="0.25">
      <c r="J26" s="20">
        <v>20</v>
      </c>
      <c r="K26" s="29" t="s">
        <v>23</v>
      </c>
      <c r="L26" s="29" t="s">
        <v>20</v>
      </c>
      <c r="M26" s="35">
        <v>5</v>
      </c>
      <c r="N26" s="18">
        <v>0</v>
      </c>
      <c r="P26" s="23">
        <v>20</v>
      </c>
      <c r="Q26" s="23" t="s">
        <v>17</v>
      </c>
      <c r="R26" s="24">
        <f t="shared" si="3"/>
        <v>10</v>
      </c>
      <c r="S26" s="24">
        <f t="shared" si="4"/>
        <v>60</v>
      </c>
      <c r="T26" s="11"/>
      <c r="W26" s="10"/>
    </row>
    <row r="27" spans="1:23" x14ac:dyDescent="0.25">
      <c r="J27" s="20">
        <v>21</v>
      </c>
      <c r="K27" s="29" t="s">
        <v>23</v>
      </c>
      <c r="L27" s="29" t="s">
        <v>21</v>
      </c>
      <c r="M27" s="35">
        <v>5</v>
      </c>
      <c r="N27" s="18">
        <v>0</v>
      </c>
      <c r="T27" s="11"/>
      <c r="W27" s="10"/>
    </row>
    <row r="28" spans="1:23" x14ac:dyDescent="0.25">
      <c r="J28" s="20">
        <v>22</v>
      </c>
      <c r="K28" s="29" t="s">
        <v>23</v>
      </c>
      <c r="L28" s="29" t="s">
        <v>22</v>
      </c>
      <c r="M28" s="35">
        <v>5</v>
      </c>
      <c r="N28" s="18">
        <v>0</v>
      </c>
      <c r="W28" s="10"/>
    </row>
    <row r="29" spans="1:23" x14ac:dyDescent="0.25">
      <c r="J29" s="20">
        <v>23</v>
      </c>
      <c r="K29" s="29" t="s">
        <v>23</v>
      </c>
      <c r="L29" s="29" t="s">
        <v>24</v>
      </c>
      <c r="M29" s="35">
        <v>5</v>
      </c>
      <c r="N29" s="18">
        <v>0</v>
      </c>
      <c r="W29" s="10"/>
    </row>
    <row r="30" spans="1:23" x14ac:dyDescent="0.25">
      <c r="J30" s="27">
        <v>24</v>
      </c>
      <c r="K30" s="29" t="s">
        <v>24</v>
      </c>
      <c r="L30" s="29" t="s">
        <v>21</v>
      </c>
      <c r="M30" s="35">
        <v>5</v>
      </c>
      <c r="N30" s="18">
        <v>0</v>
      </c>
      <c r="W30" s="10"/>
    </row>
    <row r="31" spans="1:23" x14ac:dyDescent="0.25">
      <c r="J31" s="27">
        <v>25</v>
      </c>
      <c r="K31" s="29" t="s">
        <v>24</v>
      </c>
      <c r="L31" s="29" t="s">
        <v>23</v>
      </c>
      <c r="M31" s="35">
        <v>5</v>
      </c>
      <c r="N31" s="18">
        <v>0</v>
      </c>
      <c r="W31" s="10"/>
    </row>
    <row r="32" spans="1:23" x14ac:dyDescent="0.25">
      <c r="J32" s="28">
        <v>26</v>
      </c>
      <c r="K32" s="17" t="s">
        <v>21</v>
      </c>
      <c r="L32" s="17" t="s">
        <v>17</v>
      </c>
      <c r="M32" s="37">
        <v>10</v>
      </c>
      <c r="N32" s="31">
        <v>7</v>
      </c>
      <c r="W32" s="10"/>
    </row>
    <row r="33" spans="10:23" x14ac:dyDescent="0.25">
      <c r="J33" s="28">
        <v>27</v>
      </c>
      <c r="K33" s="17" t="s">
        <v>23</v>
      </c>
      <c r="L33" s="17" t="s">
        <v>17</v>
      </c>
      <c r="M33" s="37">
        <v>10</v>
      </c>
      <c r="N33" s="31">
        <v>0</v>
      </c>
      <c r="W33" s="10"/>
    </row>
    <row r="34" spans="10:23" x14ac:dyDescent="0.25">
      <c r="J34" s="28">
        <v>28</v>
      </c>
      <c r="K34" s="17" t="s">
        <v>24</v>
      </c>
      <c r="L34" s="17" t="s">
        <v>17</v>
      </c>
      <c r="M34" s="37">
        <v>10</v>
      </c>
      <c r="N34" s="31">
        <v>6</v>
      </c>
      <c r="W34" s="10"/>
    </row>
    <row r="35" spans="10:23" x14ac:dyDescent="0.25">
      <c r="K35" s="19"/>
      <c r="L35" s="25" t="s">
        <v>25</v>
      </c>
      <c r="M35" s="26">
        <f>SUM(N32:N34)</f>
        <v>13</v>
      </c>
      <c r="W35" s="10"/>
    </row>
    <row r="36" spans="10:23" x14ac:dyDescent="0.25">
      <c r="W36" s="10"/>
    </row>
    <row r="37" spans="10:23" x14ac:dyDescent="0.25">
      <c r="W37" s="10"/>
    </row>
    <row r="38" spans="10:23" x14ac:dyDescent="0.25">
      <c r="W38" s="10"/>
    </row>
    <row r="39" spans="10:23" x14ac:dyDescent="0.25">
      <c r="W39" s="10"/>
    </row>
    <row r="40" spans="10:23" x14ac:dyDescent="0.25">
      <c r="W40" s="10"/>
    </row>
    <row r="41" spans="10:23" x14ac:dyDescent="0.25">
      <c r="W41" s="10"/>
    </row>
    <row r="42" spans="10:23" x14ac:dyDescent="0.25">
      <c r="W42" s="10"/>
    </row>
    <row r="43" spans="10:23" x14ac:dyDescent="0.25">
      <c r="W43" s="10"/>
    </row>
    <row r="44" spans="10:23" x14ac:dyDescent="0.25">
      <c r="W44" s="10"/>
    </row>
    <row r="45" spans="10:23" x14ac:dyDescent="0.25">
      <c r="W45" s="10"/>
    </row>
    <row r="46" spans="10:23" x14ac:dyDescent="0.25">
      <c r="W46" s="10"/>
    </row>
    <row r="47" spans="10:23" x14ac:dyDescent="0.25">
      <c r="W47" s="10"/>
    </row>
    <row r="48" spans="10:23" x14ac:dyDescent="0.25">
      <c r="W48" s="10"/>
    </row>
    <row r="49" spans="23:23" x14ac:dyDescent="0.25">
      <c r="W49" s="10"/>
    </row>
    <row r="50" spans="23:23" x14ac:dyDescent="0.25">
      <c r="W50" s="10"/>
    </row>
    <row r="51" spans="23:23" x14ac:dyDescent="0.25">
      <c r="W51" s="10"/>
    </row>
    <row r="52" spans="23:23" x14ac:dyDescent="0.25">
      <c r="W52" s="10"/>
    </row>
    <row r="53" spans="23:23" x14ac:dyDescent="0.25">
      <c r="W53" s="10"/>
    </row>
    <row r="54" spans="23:23" x14ac:dyDescent="0.25">
      <c r="W54" s="10"/>
    </row>
    <row r="55" spans="23:23" x14ac:dyDescent="0.25">
      <c r="W55" s="10"/>
    </row>
    <row r="56" spans="23:23" x14ac:dyDescent="0.25">
      <c r="W56" s="10"/>
    </row>
    <row r="57" spans="23:23" x14ac:dyDescent="0.25">
      <c r="W57" s="10"/>
    </row>
    <row r="58" spans="23:23" x14ac:dyDescent="0.25">
      <c r="W58" s="10"/>
    </row>
    <row r="59" spans="23:23" x14ac:dyDescent="0.25">
      <c r="W59" s="10"/>
    </row>
    <row r="60" spans="23:23" x14ac:dyDescent="0.25">
      <c r="W60" s="10"/>
    </row>
    <row r="61" spans="23:23" x14ac:dyDescent="0.25">
      <c r="W61" s="10"/>
    </row>
    <row r="62" spans="23:23" x14ac:dyDescent="0.25">
      <c r="W62" s="10"/>
    </row>
    <row r="63" spans="23:23" x14ac:dyDescent="0.25">
      <c r="W63" s="10"/>
    </row>
  </sheetData>
  <sortState ref="U7:U22">
    <sortCondition descending="1" ref="U7"/>
  </sortState>
  <mergeCells count="1">
    <mergeCell ref="A1:H1"/>
  </mergeCells>
  <conditionalFormatting sqref="J7:L34">
    <cfRule type="expression" dxfId="4" priority="11">
      <formula>$N7</formula>
    </cfRule>
  </conditionalFormatting>
  <conditionalFormatting sqref="A8:A14">
    <cfRule type="expression" dxfId="3" priority="8">
      <formula>$H8</formula>
    </cfRule>
  </conditionalFormatting>
  <conditionalFormatting sqref="A7">
    <cfRule type="expression" dxfId="2" priority="5">
      <formula>$H7</formula>
    </cfRule>
  </conditionalFormatting>
  <conditionalFormatting sqref="K30:L31">
    <cfRule type="expression" dxfId="1" priority="2">
      <formula>$N30</formula>
    </cfRule>
  </conditionalFormatting>
  <conditionalFormatting sqref="K17:L17">
    <cfRule type="expression" dxfId="0" priority="1">
      <formula>$N17</formula>
    </cfRule>
  </conditionalFormatting>
  <dataValidations count="1">
    <dataValidation type="list" allowBlank="1" showInputMessage="1" showErrorMessage="1" sqref="Q7:Q26 K7:L34">
      <formula1>$A$7:$A$14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scale="95" orientation="portrait" r:id="rId3"/>
  <ignoredErrors>
    <ignoredError sqref="M35" formulaRang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39" t="s">
        <v>2</v>
      </c>
      <c r="B1" s="39"/>
      <c r="C1" s="39"/>
      <c r="D1" s="39"/>
      <c r="E1" s="39"/>
      <c r="F1" s="39"/>
      <c r="G1" s="39"/>
    </row>
    <row r="2" spans="1:7" ht="107.25" customHeight="1" x14ac:dyDescent="0.25">
      <c r="A2" s="4" t="s">
        <v>3</v>
      </c>
    </row>
    <row r="3" spans="1:7" ht="105" customHeight="1" x14ac:dyDescent="0.25">
      <c r="A3" s="4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39" t="s">
        <v>2</v>
      </c>
      <c r="B1" s="39"/>
      <c r="C1" s="39"/>
      <c r="D1" s="39"/>
      <c r="E1" s="39"/>
      <c r="F1" s="39"/>
      <c r="G1" s="39"/>
    </row>
    <row r="2" spans="1:7" ht="107.25" customHeight="1" x14ac:dyDescent="0.25">
      <c r="A2" s="4" t="s">
        <v>3</v>
      </c>
    </row>
    <row r="3" spans="1:7" ht="105" customHeight="1" x14ac:dyDescent="0.25">
      <c r="A3" s="4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Пример</vt:lpstr>
      <vt:lpstr>EXCEL2.RU</vt:lpstr>
      <vt:lpstr>Входят</vt:lpstr>
      <vt:lpstr>Выходят</vt:lpstr>
      <vt:lpstr>Поток</vt:lpstr>
      <vt:lpstr>Пропускная_способность</vt:lpstr>
      <vt:lpstr>Суммарный_сток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2015-03-07T13:45:10Z</cp:lastPrinted>
  <dcterms:created xsi:type="dcterms:W3CDTF">2012-05-10T04:44:58Z</dcterms:created>
  <dcterms:modified xsi:type="dcterms:W3CDTF">2015-03-28T11:30:16Z</dcterms:modified>
</cp:coreProperties>
</file>