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165" windowWidth="18975" windowHeight="11835" tabRatio="853"/>
  </bookViews>
  <sheets>
    <sheet name="Задача" sheetId="14" r:id="rId1"/>
    <sheet name="EXCEL2.RU (2)" sheetId="24" state="veryHidden" r:id="rId2"/>
    <sheet name="Задача (2 стадии)" sheetId="15" r:id="rId3"/>
    <sheet name="Задача (2 стадии - 3 продукта)" sheetId="16" r:id="rId4"/>
    <sheet name="EXCEL2.RU" sheetId="23" r:id="rId5"/>
  </sheets>
  <definedNames>
    <definedName name="_xlnm._FilterDatabase" localSheetId="0" hidden="1">Задача!#REF!</definedName>
    <definedName name="_xlnm._FilterDatabase" localSheetId="3" hidden="1">'Задача (2 стадии - 3 продукта)'!#REF!</definedName>
    <definedName name="_xlnm._FilterDatabase" localSheetId="2" hidden="1">'Задача (2 стадии)'!#REF!</definedName>
    <definedName name="anscount" hidden="1">2</definedName>
    <definedName name="limcount" hidden="1">2</definedName>
    <definedName name="sencount" hidden="1">4</definedName>
    <definedName name="solver_adj" localSheetId="0" hidden="1">Задача!$B$13:$F$14</definedName>
    <definedName name="solver_adj" localSheetId="3" hidden="1">'Задача (2 стадии - 3 продукта)'!$C$40:$F$45,'Задача (2 стадии - 3 продукта)'!$C$54:$G$59,'Задача (2 стадии - 3 продукта)'!$C$69:$G$80</definedName>
    <definedName name="solver_adj" localSheetId="2" hidden="1">'Задача (2 стадии)'!$B$24:$E$25,'Задача (2 стадии)'!$B$30:$F$31,'Задача (2 стадии)'!$B$37:$F$40</definedName>
    <definedName name="solver_cvg" localSheetId="0" hidden="1">0.0001</definedName>
    <definedName name="solver_cvg" localSheetId="3" hidden="1">0.0001</definedName>
    <definedName name="solver_cvg" localSheetId="2" hidden="1">0.0001</definedName>
    <definedName name="solver_drv" localSheetId="0" hidden="1">1</definedName>
    <definedName name="solver_drv" localSheetId="3" hidden="1">1</definedName>
    <definedName name="solver_drv" localSheetId="2" hidden="1">1</definedName>
    <definedName name="solver_eng" localSheetId="0" hidden="1">2</definedName>
    <definedName name="solver_eng" localSheetId="3" hidden="1">2</definedName>
    <definedName name="solver_eng" localSheetId="2" hidden="1">2</definedName>
    <definedName name="solver_est" localSheetId="0" hidden="1">1</definedName>
    <definedName name="solver_est" localSheetId="3" hidden="1">1</definedName>
    <definedName name="solver_est" localSheetId="2" hidden="1">1</definedName>
    <definedName name="solver_itr" localSheetId="0" hidden="1">2147483647</definedName>
    <definedName name="solver_itr" localSheetId="3" hidden="1">2147483647</definedName>
    <definedName name="solver_itr" localSheetId="2" hidden="1">2147483647</definedName>
    <definedName name="solver_lhs0" localSheetId="0" hidden="1">Задача!#REF!</definedName>
    <definedName name="solver_lhs0" localSheetId="3" hidden="1">'Задача (2 стадии - 3 продукта)'!#REF!</definedName>
    <definedName name="solver_lhs0" localSheetId="2" hidden="1">'Задача (2 стадии)'!#REF!</definedName>
    <definedName name="solver_lhs1" localSheetId="0" hidden="1">Задача!$B$15:$F$15</definedName>
    <definedName name="solver_lhs1" localSheetId="3" hidden="1">'Задача (2 стадии - 3 продукта)'!$C$46:$F$48</definedName>
    <definedName name="solver_lhs1" localSheetId="2" hidden="1">'Задача (2 стадии)'!$G$33:$G$34</definedName>
    <definedName name="solver_lhs2" localSheetId="0" hidden="1">Задача!$G$13:$G$14</definedName>
    <definedName name="solver_lhs2" localSheetId="3" hidden="1">'Задача (2 стадии - 3 продукта)'!$C$81:$G$83</definedName>
    <definedName name="solver_lhs2" localSheetId="2" hidden="1">'Задача (2 стадии)'!$B$41:$F$41</definedName>
    <definedName name="solver_lhs3" localSheetId="0" hidden="1">Задача!#REF!</definedName>
    <definedName name="solver_lhs3" localSheetId="3" hidden="1">'Задача (2 стадии - 3 продукта)'!$H$61:$H$66</definedName>
    <definedName name="solver_lhs3" localSheetId="2" hidden="1">'Задача (2 стадии)'!$B$26:$E$26</definedName>
    <definedName name="solver_lhs4" localSheetId="0" hidden="1">Задача!#REF!</definedName>
    <definedName name="solver_lhs4" localSheetId="3" hidden="1">'Задача (2 стадии - 3 продукта)'!$H$69:$H$80</definedName>
    <definedName name="solver_lhs4" localSheetId="2" hidden="1">'Задача (2 стадии)'!$B$26:$E$26</definedName>
    <definedName name="solver_lhs5" localSheetId="0" hidden="1">Задача!#REF!</definedName>
    <definedName name="solver_lhs5" localSheetId="3" hidden="1">'Задача (2 стадии - 3 продукта)'!#REF!</definedName>
    <definedName name="solver_lhs5" localSheetId="2" hidden="1">'Задача (2 стадии)'!#REF!</definedName>
    <definedName name="solver_lhs6" localSheetId="0" hidden="1">Задача!#REF!</definedName>
    <definedName name="solver_lhs6" localSheetId="3" hidden="1">'Задача (2 стадии - 3 продукта)'!#REF!</definedName>
    <definedName name="solver_lhs6" localSheetId="2" hidden="1">'Задача (2 стадии)'!#REF!</definedName>
    <definedName name="solver_lhs7" localSheetId="0" hidden="1">Задача!#REF!</definedName>
    <definedName name="solver_lhs7" localSheetId="3" hidden="1">'Задача (2 стадии - 3 продукта)'!#REF!</definedName>
    <definedName name="solver_lhs7" localSheetId="2" hidden="1">'Задача (2 стадии)'!#REF!</definedName>
    <definedName name="solver_mip" localSheetId="0" hidden="1">2147483647</definedName>
    <definedName name="solver_mip" localSheetId="3" hidden="1">2147483647</definedName>
    <definedName name="solver_mip" localSheetId="2" hidden="1">2147483647</definedName>
    <definedName name="solver_mni" localSheetId="0" hidden="1">30</definedName>
    <definedName name="solver_mni" localSheetId="3" hidden="1">30</definedName>
    <definedName name="solver_mni" localSheetId="2" hidden="1">30</definedName>
    <definedName name="solver_mrt" localSheetId="0" hidden="1">0.075</definedName>
    <definedName name="solver_mrt" localSheetId="3" hidden="1">0.075</definedName>
    <definedName name="solver_mrt" localSheetId="2" hidden="1">0.075</definedName>
    <definedName name="solver_msl" localSheetId="0" hidden="1">2</definedName>
    <definedName name="solver_msl" localSheetId="3" hidden="1">2</definedName>
    <definedName name="solver_msl" localSheetId="2" hidden="1">2</definedName>
    <definedName name="solver_neg" localSheetId="0" hidden="1">1</definedName>
    <definedName name="solver_neg" localSheetId="3" hidden="1">1</definedName>
    <definedName name="solver_neg" localSheetId="2" hidden="1">1</definedName>
    <definedName name="solver_nod" localSheetId="0" hidden="1">2147483647</definedName>
    <definedName name="solver_nod" localSheetId="3" hidden="1">2147483647</definedName>
    <definedName name="solver_nod" localSheetId="2" hidden="1">2147483647</definedName>
    <definedName name="solver_num" localSheetId="0" hidden="1">2</definedName>
    <definedName name="solver_num" localSheetId="3" hidden="1">4</definedName>
    <definedName name="solver_num" localSheetId="2" hidden="1">4</definedName>
    <definedName name="solver_nwt" localSheetId="0" hidden="1">1</definedName>
    <definedName name="solver_nwt" localSheetId="3" hidden="1">1</definedName>
    <definedName name="solver_nwt" localSheetId="2" hidden="1">1</definedName>
    <definedName name="solver_opt" localSheetId="0" hidden="1">Задача!$B$18</definedName>
    <definedName name="solver_opt" localSheetId="3" hidden="1">'Задача (2 стадии - 3 продукта)'!$C$88</definedName>
    <definedName name="solver_opt" localSheetId="2" hidden="1">'Задача (2 стадии)'!$B$44</definedName>
    <definedName name="solver_pre" localSheetId="0" hidden="1">0.000001</definedName>
    <definedName name="solver_pre" localSheetId="3" hidden="1">0.0001</definedName>
    <definedName name="solver_pre" localSheetId="2" hidden="1">0.0001</definedName>
    <definedName name="solver_rbv" localSheetId="0" hidden="1">1</definedName>
    <definedName name="solver_rbv" localSheetId="3" hidden="1">1</definedName>
    <definedName name="solver_rbv" localSheetId="2" hidden="1">1</definedName>
    <definedName name="solver_rel0" localSheetId="0" hidden="1">5</definedName>
    <definedName name="solver_rel0" localSheetId="3" hidden="1">5</definedName>
    <definedName name="solver_rel0" localSheetId="2" hidden="1">5</definedName>
    <definedName name="solver_rel1" localSheetId="0" hidden="1">3</definedName>
    <definedName name="solver_rel1" localSheetId="3" hidden="1">1</definedName>
    <definedName name="solver_rel1" localSheetId="2" hidden="1">1</definedName>
    <definedName name="solver_rel2" localSheetId="0" hidden="1">1</definedName>
    <definedName name="solver_rel2" localSheetId="3" hidden="1">3</definedName>
    <definedName name="solver_rel2" localSheetId="2" hidden="1">3</definedName>
    <definedName name="solver_rel3" localSheetId="0" hidden="1">1</definedName>
    <definedName name="solver_rel3" localSheetId="3" hidden="1">1</definedName>
    <definedName name="solver_rel3" localSheetId="2" hidden="1">1</definedName>
    <definedName name="solver_rel4" localSheetId="0" hidden="1">3</definedName>
    <definedName name="solver_rel4" localSheetId="3" hidden="1">2</definedName>
    <definedName name="solver_rel4" localSheetId="2" hidden="1">2</definedName>
    <definedName name="solver_rel5" localSheetId="0" hidden="1">3</definedName>
    <definedName name="solver_rel5" localSheetId="3" hidden="1">3</definedName>
    <definedName name="solver_rel5" localSheetId="2" hidden="1">3</definedName>
    <definedName name="solver_rel6" localSheetId="0" hidden="1">3</definedName>
    <definedName name="solver_rel6" localSheetId="3" hidden="1">3</definedName>
    <definedName name="solver_rel6" localSheetId="2" hidden="1">3</definedName>
    <definedName name="solver_rel7" localSheetId="0" hidden="1">3</definedName>
    <definedName name="solver_rel7" localSheetId="3" hidden="1">3</definedName>
    <definedName name="solver_rel7" localSheetId="2" hidden="1">3</definedName>
    <definedName name="solver_rhs0" localSheetId="0" hidden="1">бинарное</definedName>
    <definedName name="solver_rhs0" localSheetId="3" hidden="1">бинарное</definedName>
    <definedName name="solver_rhs0" localSheetId="2" hidden="1">бинарное</definedName>
    <definedName name="solver_rhs1" localSheetId="0" hidden="1">Спрос</definedName>
    <definedName name="solver_rhs1" localSheetId="3" hidden="1">'Задача (2 стадии - 3 продукта)'!$C$49:$F$51</definedName>
    <definedName name="solver_rhs1" localSheetId="2" hidden="1">'Задача (2 стадии)'!$H$33:$H$34</definedName>
    <definedName name="solver_rhs2" localSheetId="0" hidden="1">Производительность</definedName>
    <definedName name="solver_rhs2" localSheetId="3" hidden="1">'Задача (2 стадии - 3 продукта)'!$C$84:$G$86</definedName>
    <definedName name="solver_rhs2" localSheetId="2" hidden="1">'Задача (2 стадии)'!$B$42:$F$42</definedName>
    <definedName name="solver_rhs3" localSheetId="0" hidden="1">Бюджет</definedName>
    <definedName name="solver_rhs3" localSheetId="3" hidden="1">'Задача (2 стадии - 3 продукта)'!$I$61:$I$66</definedName>
    <definedName name="solver_rhs3" localSheetId="2" hidden="1">'Задача (2 стадии)'!$B$27:$E$27</definedName>
    <definedName name="solver_rhs4" localSheetId="0" hidden="1">Кальция_требуется</definedName>
    <definedName name="solver_rhs4" localSheetId="3" hidden="1">'Задача (2 стадии - 3 продукта)'!$I$69:$I$80</definedName>
    <definedName name="solver_rhs4" localSheetId="2" hidden="1">'Задача (2 стадии)'!$G$37:$G$40</definedName>
    <definedName name="solver_rhs5" localSheetId="0" hidden="1">Магния_требуется</definedName>
    <definedName name="solver_rhs5" localSheetId="3" hidden="1">Магния_требуется</definedName>
    <definedName name="solver_rhs5" localSheetId="2" hidden="1">Магния_требуется</definedName>
    <definedName name="solver_rhs6" localSheetId="0" hidden="1">Заказ</definedName>
    <definedName name="solver_rhs6" localSheetId="3" hidden="1">Заказ</definedName>
    <definedName name="solver_rhs6" localSheetId="2" hidden="1">Заказ</definedName>
    <definedName name="solver_rhs7" localSheetId="0" hidden="1">Заказ</definedName>
    <definedName name="solver_rhs7" localSheetId="3" hidden="1">Заказ</definedName>
    <definedName name="solver_rhs7" localSheetId="2" hidden="1">Заказ</definedName>
    <definedName name="solver_rlx" localSheetId="0" hidden="1">2</definedName>
    <definedName name="solver_rlx" localSheetId="3" hidden="1">2</definedName>
    <definedName name="solver_rlx" localSheetId="2" hidden="1">2</definedName>
    <definedName name="solver_rsd" localSheetId="0" hidden="1">0</definedName>
    <definedName name="solver_rsd" localSheetId="3" hidden="1">0</definedName>
    <definedName name="solver_rsd" localSheetId="2" hidden="1">0</definedName>
    <definedName name="solver_scl" localSheetId="0" hidden="1">2</definedName>
    <definedName name="solver_scl" localSheetId="3" hidden="1">2</definedName>
    <definedName name="solver_scl" localSheetId="2" hidden="1">2</definedName>
    <definedName name="solver_sho" localSheetId="0" hidden="1">2</definedName>
    <definedName name="solver_sho" localSheetId="3" hidden="1">2</definedName>
    <definedName name="solver_sho" localSheetId="2" hidden="1">2</definedName>
    <definedName name="solver_ssz" localSheetId="0" hidden="1">100</definedName>
    <definedName name="solver_ssz" localSheetId="3" hidden="1">100</definedName>
    <definedName name="solver_ssz" localSheetId="2" hidden="1">100</definedName>
    <definedName name="solver_tim" localSheetId="0" hidden="1">2147483647</definedName>
    <definedName name="solver_tim" localSheetId="3" hidden="1">2147483647</definedName>
    <definedName name="solver_tim" localSheetId="2" hidden="1">2147483647</definedName>
    <definedName name="solver_tol" localSheetId="0" hidden="1">0</definedName>
    <definedName name="solver_tol" localSheetId="3" hidden="1">0</definedName>
    <definedName name="solver_tol" localSheetId="2" hidden="1">0</definedName>
    <definedName name="solver_typ" localSheetId="0" hidden="1">2</definedName>
    <definedName name="solver_typ" localSheetId="3" hidden="1">2</definedName>
    <definedName name="solver_typ" localSheetId="2" hidden="1">2</definedName>
    <definedName name="solver_val" localSheetId="0" hidden="1">0</definedName>
    <definedName name="solver_val" localSheetId="3" hidden="1">0</definedName>
    <definedName name="solver_val" localSheetId="2" hidden="1">0</definedName>
    <definedName name="solver_ver" localSheetId="0" hidden="1">3</definedName>
    <definedName name="solver_ver" localSheetId="3" hidden="1">3</definedName>
    <definedName name="solver_ver" localSheetId="2" hidden="1">3</definedName>
    <definedName name="Вместимость_Склада" localSheetId="3">'Задача (2 стадии - 3 продукта)'!$C$49:$F$51</definedName>
    <definedName name="Вместимость_Склада" localSheetId="2">'Задача (2 стадии)'!$B$27:$E$27</definedName>
    <definedName name="Всего_отгружено_Потребителю" localSheetId="3">'Задача (2 стадии - 3 продукта)'!$C$81:$G$83</definedName>
    <definedName name="Всего_отгружено_Потребителю" localSheetId="2">'Задача (2 стадии)'!$B$41:$F$41</definedName>
    <definedName name="Всего_отгружено_с_Фабрики" localSheetId="3">'Задача (2 стадии - 3 продукта)'!$H$61:$H$66</definedName>
    <definedName name="Всего_отгружено_с_Фабрики" localSheetId="2">'Задача (2 стадии)'!$G$33:$G$34</definedName>
    <definedName name="Всего_поступило_на_Склад" localSheetId="3">'Задача (2 стадии - 3 продукта)'!$I$69:$I$80</definedName>
    <definedName name="Всего_поступило_на_Склад" localSheetId="2">'Задача (2 стадии)'!$B$26:$E$26</definedName>
    <definedName name="Всего_со_Склада" localSheetId="3">'Задача (2 стадии - 3 продукта)'!$H$69:$H$80</definedName>
    <definedName name="Всего_со_Склада" localSheetId="2">'Задача (2 стадии)'!$G$37:$G$40</definedName>
    <definedName name="Колво_отгруж_товара_по_Потребителям">Задача!$B$15:$F$15</definedName>
    <definedName name="Количество_отгруженного_товара">Задача!$B$13:$F$14</definedName>
    <definedName name="Отгружено">Задача!$G$13:$G$14</definedName>
    <definedName name="Производительность">Задача!$H$13:$H$14</definedName>
    <definedName name="Производительность_фабрики" localSheetId="3">'Задача (2 стадии - 3 продукта)'!$I$61:$I$66</definedName>
    <definedName name="Производительность_фабрики" localSheetId="2">'Задача (2 стадии)'!$H$33:$H$34</definedName>
    <definedName name="С_Фабрики_к_Потребителю" localSheetId="3">'Задача (2 стадии - 3 продукта)'!$C$54:$G$59</definedName>
    <definedName name="С_Фабрики_к_Потребителю" localSheetId="2">'Задача (2 стадии)'!$B$30:$F$31</definedName>
    <definedName name="С_Фабрики_на_Склад" localSheetId="3">'Задача (2 стадии - 3 продукта)'!$C$40:$F$45</definedName>
    <definedName name="С_Фабрики_на_Склад" localSheetId="2">'Задача (2 стадии)'!$B$24:$E$25</definedName>
    <definedName name="Со_Склада_Потребителю" localSheetId="3">'Задача (2 стадии - 3 продукта)'!$C$69:$G$80</definedName>
    <definedName name="Со_Склада_Потребителю" localSheetId="2">'Задача (2 стадии)'!$B$37:$F$40</definedName>
    <definedName name="Спрос" localSheetId="3">'Задача (2 стадии - 3 продукта)'!$C$84:$G$86</definedName>
    <definedName name="Спрос" localSheetId="2">'Задача (2 стадии)'!$B$42:$F$42</definedName>
    <definedName name="Спрос">Задача!$B$16:$F$16</definedName>
  </definedNames>
  <calcPr calcId="145621"/>
</workbook>
</file>

<file path=xl/calcChain.xml><?xml version="1.0" encoding="utf-8"?>
<calcChain xmlns="http://schemas.openxmlformats.org/spreadsheetml/2006/main">
  <c r="C88" i="16" l="1"/>
  <c r="D81" i="16"/>
  <c r="E81" i="16"/>
  <c r="F81" i="16"/>
  <c r="G81" i="16"/>
  <c r="D82" i="16"/>
  <c r="E82" i="16"/>
  <c r="F82" i="16"/>
  <c r="G82" i="16"/>
  <c r="D83" i="16"/>
  <c r="E83" i="16"/>
  <c r="F83" i="16"/>
  <c r="G83" i="16"/>
  <c r="C82" i="16"/>
  <c r="C83" i="16"/>
  <c r="C81" i="16"/>
  <c r="H70" i="16" l="1"/>
  <c r="H71" i="16"/>
  <c r="H72" i="16"/>
  <c r="H73" i="16"/>
  <c r="H74" i="16"/>
  <c r="H75" i="16"/>
  <c r="H76" i="16"/>
  <c r="H77" i="16"/>
  <c r="H78" i="16"/>
  <c r="H79" i="16"/>
  <c r="H80" i="16"/>
  <c r="H55" i="16"/>
  <c r="H56" i="16"/>
  <c r="H57" i="16"/>
  <c r="H58" i="16"/>
  <c r="H59" i="16"/>
  <c r="C47" i="16"/>
  <c r="I70" i="16" s="1"/>
  <c r="D47" i="16"/>
  <c r="I73" i="16" s="1"/>
  <c r="E47" i="16"/>
  <c r="I76" i="16" s="1"/>
  <c r="F47" i="16"/>
  <c r="I79" i="16" s="1"/>
  <c r="C48" i="16"/>
  <c r="I71" i="16" s="1"/>
  <c r="D48" i="16"/>
  <c r="I74" i="16" s="1"/>
  <c r="E48" i="16"/>
  <c r="I77" i="16" s="1"/>
  <c r="F48" i="16"/>
  <c r="I80" i="16" s="1"/>
  <c r="D46" i="16"/>
  <c r="I72" i="16" s="1"/>
  <c r="E46" i="16"/>
  <c r="I75" i="16" s="1"/>
  <c r="F46" i="16"/>
  <c r="I78" i="16" s="1"/>
  <c r="C46" i="16"/>
  <c r="I69" i="16" s="1"/>
  <c r="G41" i="16"/>
  <c r="G42" i="16"/>
  <c r="G43" i="16"/>
  <c r="G44" i="16"/>
  <c r="G45" i="16"/>
  <c r="H69" i="16"/>
  <c r="H54" i="16"/>
  <c r="G40" i="16"/>
  <c r="H66" i="16" l="1"/>
  <c r="H64" i="16"/>
  <c r="H62" i="16"/>
  <c r="H61" i="16"/>
  <c r="H65" i="16"/>
  <c r="H63" i="16"/>
  <c r="B44" i="15"/>
  <c r="C41" i="15"/>
  <c r="D41" i="15"/>
  <c r="E41" i="15"/>
  <c r="F41" i="15"/>
  <c r="B41" i="15"/>
  <c r="G39" i="15"/>
  <c r="G40" i="15"/>
  <c r="G38" i="15"/>
  <c r="G37" i="15"/>
  <c r="C26" i="15"/>
  <c r="D26" i="15"/>
  <c r="E26" i="15"/>
  <c r="B26" i="15"/>
  <c r="F25" i="15"/>
  <c r="F24" i="15"/>
  <c r="G31" i="15"/>
  <c r="G30" i="15"/>
  <c r="B18" i="14"/>
  <c r="G34" i="15" l="1"/>
  <c r="G33" i="15"/>
  <c r="C15" i="14"/>
  <c r="D15" i="14"/>
  <c r="E15" i="14"/>
  <c r="F15" i="14"/>
  <c r="B15" i="14"/>
  <c r="G14" i="14"/>
  <c r="G13" i="14"/>
</calcChain>
</file>

<file path=xl/sharedStrings.xml><?xml version="1.0" encoding="utf-8"?>
<sst xmlns="http://schemas.openxmlformats.org/spreadsheetml/2006/main" count="222" uniqueCount="38">
  <si>
    <t>Фабрика1</t>
  </si>
  <si>
    <t>Фабрика2</t>
  </si>
  <si>
    <t>Всего</t>
  </si>
  <si>
    <t>Потребитель1</t>
  </si>
  <si>
    <t>Потребитель2</t>
  </si>
  <si>
    <t>Потребитель3</t>
  </si>
  <si>
    <t>Потребитель4</t>
  </si>
  <si>
    <t>Потребитель5</t>
  </si>
  <si>
    <t>Стоимость транспортировки (за единицу продукции)</t>
  </si>
  <si>
    <t>Количество отгруженного товара</t>
  </si>
  <si>
    <t>Производительность фабрики</t>
  </si>
  <si>
    <t>Спрос со стороны Потребителей</t>
  </si>
  <si>
    <t>Общие затраты на транспортировку</t>
  </si>
  <si>
    <t xml:space="preserve">Две фабрики, принадлежащей одной компании, должны удовлетворить спрос 5-й потребителей, отгрузив товары. Стоимость перевозки товара зависит от фабрики и от клиента.
Необходимо минимизировать затраты на транспортировку при заданном спросе и производственных мощностях фабрик. </t>
  </si>
  <si>
    <t>Склад1</t>
  </si>
  <si>
    <t>Склад2</t>
  </si>
  <si>
    <t>Склад3</t>
  </si>
  <si>
    <t>Склад4</t>
  </si>
  <si>
    <t>Вместимость склада</t>
  </si>
  <si>
    <t>Общее количество отгруженного товара с фабрики 1</t>
  </si>
  <si>
    <t>Общее количество отгруженного товара с фабрики 2</t>
  </si>
  <si>
    <t>Спрос</t>
  </si>
  <si>
    <t>Всего отгружено потребителю (со Склада + с Фабрики)</t>
  </si>
  <si>
    <t>2 стадии транспортировки и 1 продукт</t>
  </si>
  <si>
    <t>2 стадии транспортировки - 3 продукта</t>
  </si>
  <si>
    <t>Продукт1</t>
  </si>
  <si>
    <t>Продукт2</t>
  </si>
  <si>
    <t>Продукт3</t>
  </si>
  <si>
    <t xml:space="preserve">Вместимость </t>
  </si>
  <si>
    <t>склада</t>
  </si>
  <si>
    <t>Усложним условия Задачи1. Пусть Товары транспортируются как напрямую с Фабрик к Потребителям, так и через Склады. 
Необходимо минимизировать затраты на транспортировку при заданном спросе и производственных мощностях фабрик, а также ограниченной вместимости Складов.</t>
  </si>
  <si>
    <t>Усложним условия Задачи2, добавив еще 2 вида товаров.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</si>
  <si>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</si>
  <si>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</si>
  <si>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</si>
  <si>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</si>
  <si>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</si>
  <si>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Поиск решения MS EXCEL. Оптимизация транспортных затрат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</si>
</sst>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sz val="11"/>
      <color rgb="FFFF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8" fillId="0" borderId="0">
      <alignment horizontal="left"/>
    </xf>
  </cellStyleXfs>
  <cellXfs count="46">
    <xf numFmtId="0" fontId="0" fillId="0" borderId="0" xfId="0"/>
    <xf numFmtId="0" fontId="1" fillId="0" borderId="0" xfId="0" applyFont="1"/>
    <xf numFmtId="0" fontId="2" fillId="0" borderId="0" xfId="1"/>
    <xf numFmtId="0" fontId="1" fillId="0" borderId="1" xfId="0" applyFont="1" applyBorder="1"/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/>
    <xf numFmtId="0" fontId="1" fillId="4" borderId="1" xfId="0" applyFont="1" applyFill="1" applyBorder="1" applyAlignment="1">
      <alignment wrapText="1"/>
    </xf>
    <xf numFmtId="3" fontId="1" fillId="2" borderId="1" xfId="0" applyNumberFormat="1" applyFont="1" applyFill="1" applyBorder="1"/>
    <xf numFmtId="0" fontId="6" fillId="0" borderId="0" xfId="0" applyFont="1" applyAlignment="1">
      <alignment horizontal="centerContinuous" wrapText="1"/>
    </xf>
    <xf numFmtId="0" fontId="6" fillId="0" borderId="0" xfId="0" applyFont="1" applyAlignment="1">
      <alignment horizontal="centerContinuous"/>
    </xf>
    <xf numFmtId="0" fontId="1" fillId="0" borderId="0" xfId="0" applyFont="1" applyFill="1" applyBorder="1"/>
    <xf numFmtId="0" fontId="1" fillId="0" borderId="1" xfId="0" applyFont="1" applyFill="1" applyBorder="1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/>
    <xf numFmtId="0" fontId="9" fillId="0" borderId="0" xfId="0" applyFont="1" applyAlignment="1">
      <alignment horizontal="centerContinuous" wrapText="1"/>
    </xf>
    <xf numFmtId="0" fontId="1" fillId="0" borderId="0" xfId="0" applyFont="1" applyBorder="1" applyAlignment="1">
      <alignment wrapText="1"/>
    </xf>
    <xf numFmtId="2" fontId="0" fillId="0" borderId="1" xfId="0" applyNumberFormat="1" applyBorder="1"/>
    <xf numFmtId="3" fontId="0" fillId="4" borderId="1" xfId="0" applyNumberFormat="1" applyFill="1" applyBorder="1"/>
    <xf numFmtId="2" fontId="0" fillId="0" borderId="0" xfId="0" applyNumberFormat="1" applyBorder="1"/>
    <xf numFmtId="1" fontId="0" fillId="3" borderId="1" xfId="0" applyNumberFormat="1" applyFill="1" applyBorder="1"/>
    <xf numFmtId="1" fontId="1" fillId="0" borderId="1" xfId="0" applyNumberFormat="1" applyFont="1" applyBorder="1"/>
    <xf numFmtId="3" fontId="1" fillId="4" borderId="1" xfId="0" applyNumberFormat="1" applyFont="1" applyFill="1" applyBorder="1"/>
    <xf numFmtId="0" fontId="0" fillId="0" borderId="0" xfId="0" applyFont="1" applyAlignment="1">
      <alignment horizontal="right"/>
    </xf>
    <xf numFmtId="0" fontId="10" fillId="0" borderId="0" xfId="0" applyFont="1"/>
    <xf numFmtId="0" fontId="1" fillId="4" borderId="1" xfId="0" applyFont="1" applyFill="1" applyBorder="1"/>
    <xf numFmtId="3" fontId="0" fillId="0" borderId="1" xfId="0" applyNumberFormat="1" applyBorder="1"/>
    <xf numFmtId="0" fontId="6" fillId="0" borderId="0" xfId="0" applyFont="1" applyAlignment="1">
      <alignment horizontal="left"/>
    </xf>
    <xf numFmtId="0" fontId="13" fillId="6" borderId="0" xfId="1" applyFont="1" applyFill="1" applyAlignment="1">
      <alignment vertical="center" wrapText="1"/>
    </xf>
    <xf numFmtId="0" fontId="14" fillId="7" borderId="0" xfId="0" applyFont="1" applyFill="1" applyAlignment="1"/>
    <xf numFmtId="0" fontId="15" fillId="7" borderId="0" xfId="0" applyFont="1" applyFill="1" applyAlignment="1">
      <alignment vertical="center"/>
    </xf>
    <xf numFmtId="0" fontId="6" fillId="8" borderId="0" xfId="0" applyNumberFormat="1" applyFont="1" applyFill="1" applyAlignment="1">
      <alignment horizontal="centerContinuous" vertical="top" wrapText="1"/>
    </xf>
    <xf numFmtId="0" fontId="12" fillId="5" borderId="0" xfId="4" applyFont="1" applyFill="1" applyAlignment="1" applyProtection="1">
      <alignment vertical="center"/>
    </xf>
    <xf numFmtId="0" fontId="12" fillId="5" borderId="0" xfId="4" applyFont="1" applyFill="1" applyAlignment="1" applyProtection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1" fillId="4" borderId="4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left" vertical="center" wrapText="1"/>
    </xf>
    <xf numFmtId="0" fontId="11" fillId="4" borderId="6" xfId="0" applyFont="1" applyFill="1" applyBorder="1" applyAlignment="1">
      <alignment horizontal="left" vertical="center" wrapText="1"/>
    </xf>
    <xf numFmtId="0" fontId="5" fillId="7" borderId="0" xfId="4" applyFill="1" applyAlignment="1" applyProtection="1"/>
  </cellXfs>
  <cellStyles count="7">
    <cellStyle name="Currency_TapePivot" xfId="3"/>
    <cellStyle name="Normal_ALLOC1" xfId="5"/>
    <cellStyle name="Гиперссылка" xfId="4" builtinId="8"/>
    <cellStyle name="Гиперссылка 2" xfId="2"/>
    <cellStyle name="Обычный" xfId="0" builtinId="0"/>
    <cellStyle name="Обычный 2" xfId="1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poisk-resheniya-ms-excel-31-optimizaciya-transportnyh-zatrat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excel2.ru/articles/poisk-resheniya-ms-excel-31-optimizaciya-transportnyh-zatrat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excel2.ru/articles/poisk-resheniya-ms-excel-31-optimizaciya-transportnyh-zatrat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18"/>
  <sheetViews>
    <sheetView tabSelected="1" workbookViewId="0">
      <selection activeCell="F3" sqref="A1:F3"/>
    </sheetView>
  </sheetViews>
  <sheetFormatPr defaultRowHeight="15" x14ac:dyDescent="0.25"/>
  <cols>
    <col min="1" max="1" width="18.85546875" customWidth="1"/>
    <col min="2" max="6" width="14.5703125" customWidth="1"/>
    <col min="7" max="7" width="9.5703125" customWidth="1"/>
    <col min="8" max="8" width="20.5703125" bestFit="1" customWidth="1"/>
    <col min="270" max="270" width="10" customWidth="1"/>
    <col min="351" max="351" width="8.5703125" customWidth="1"/>
  </cols>
  <sheetData>
    <row r="1" spans="1:8" ht="26.25" x14ac:dyDescent="0.25">
      <c r="A1" s="32" t="s">
        <v>35</v>
      </c>
      <c r="B1" s="32"/>
      <c r="C1" s="32"/>
      <c r="D1" s="32"/>
      <c r="E1" s="32"/>
      <c r="F1" s="32"/>
    </row>
    <row r="2" spans="1:8" ht="15.75" x14ac:dyDescent="0.25">
      <c r="A2" s="45" t="s">
        <v>36</v>
      </c>
      <c r="B2" s="29"/>
      <c r="C2" s="29"/>
      <c r="D2" s="29"/>
      <c r="E2" s="29"/>
      <c r="F2" s="29"/>
    </row>
    <row r="3" spans="1:8" ht="18.75" x14ac:dyDescent="0.25">
      <c r="A3" s="30" t="s">
        <v>37</v>
      </c>
      <c r="B3" s="30"/>
      <c r="C3" s="30"/>
      <c r="D3" s="30"/>
      <c r="E3" s="30"/>
      <c r="F3" s="30"/>
    </row>
    <row r="4" spans="1:8" ht="60" x14ac:dyDescent="0.25">
      <c r="A4" s="31" t="s">
        <v>13</v>
      </c>
      <c r="B4" s="31"/>
      <c r="C4" s="31"/>
      <c r="D4" s="31"/>
      <c r="E4" s="31"/>
      <c r="F4" s="31"/>
    </row>
    <row r="5" spans="1:8" x14ac:dyDescent="0.25">
      <c r="A5" s="9"/>
      <c r="B5" s="10"/>
      <c r="C5" s="10"/>
      <c r="D5" s="10"/>
      <c r="E5" s="10"/>
      <c r="F5" s="10"/>
    </row>
    <row r="6" spans="1:8" x14ac:dyDescent="0.25">
      <c r="A6" s="1" t="s">
        <v>8</v>
      </c>
    </row>
    <row r="7" spans="1:8" x14ac:dyDescent="0.2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</row>
    <row r="8" spans="1:8" x14ac:dyDescent="0.25">
      <c r="A8" s="5" t="s">
        <v>0</v>
      </c>
      <c r="B8" s="17">
        <v>1.75</v>
      </c>
      <c r="C8" s="17">
        <v>2.25</v>
      </c>
      <c r="D8" s="17">
        <v>1.5</v>
      </c>
      <c r="E8" s="17">
        <v>2</v>
      </c>
      <c r="F8" s="17">
        <v>1.5</v>
      </c>
    </row>
    <row r="9" spans="1:8" x14ac:dyDescent="0.25">
      <c r="A9" s="5" t="s">
        <v>1</v>
      </c>
      <c r="B9" s="17">
        <v>2</v>
      </c>
      <c r="C9" s="17">
        <v>2.5</v>
      </c>
      <c r="D9" s="17">
        <v>2.5</v>
      </c>
      <c r="E9" s="17">
        <v>1.5</v>
      </c>
      <c r="F9" s="17">
        <v>1</v>
      </c>
    </row>
    <row r="11" spans="1:8" x14ac:dyDescent="0.25">
      <c r="A11" s="11" t="s">
        <v>9</v>
      </c>
    </row>
    <row r="12" spans="1:8" ht="30" x14ac:dyDescent="0.25">
      <c r="B12" s="3" t="s">
        <v>3</v>
      </c>
      <c r="C12" s="3" t="s">
        <v>4</v>
      </c>
      <c r="D12" s="3" t="s">
        <v>5</v>
      </c>
      <c r="E12" s="3" t="s">
        <v>6</v>
      </c>
      <c r="F12" s="3" t="s">
        <v>7</v>
      </c>
      <c r="G12" s="12" t="s">
        <v>2</v>
      </c>
      <c r="H12" s="7" t="s">
        <v>10</v>
      </c>
    </row>
    <row r="13" spans="1:8" x14ac:dyDescent="0.25">
      <c r="A13" s="3" t="s">
        <v>0</v>
      </c>
      <c r="B13" s="14">
        <v>30000</v>
      </c>
      <c r="C13" s="14">
        <v>15000</v>
      </c>
      <c r="D13" s="14">
        <v>15000</v>
      </c>
      <c r="E13" s="14">
        <v>0</v>
      </c>
      <c r="F13" s="14">
        <v>0</v>
      </c>
      <c r="G13" s="3">
        <f>SUM(B13:F13)</f>
        <v>60000</v>
      </c>
      <c r="H13" s="18">
        <v>60000</v>
      </c>
    </row>
    <row r="14" spans="1:8" x14ac:dyDescent="0.25">
      <c r="A14" s="3" t="s">
        <v>1</v>
      </c>
      <c r="B14" s="14">
        <v>0</v>
      </c>
      <c r="C14" s="14">
        <v>8000</v>
      </c>
      <c r="D14" s="14">
        <v>0</v>
      </c>
      <c r="E14" s="14">
        <v>32000</v>
      </c>
      <c r="F14" s="14">
        <v>16000</v>
      </c>
      <c r="G14" s="3">
        <f t="shared" ref="G14" si="0">SUM(B14:F14)</f>
        <v>56000</v>
      </c>
      <c r="H14" s="18">
        <v>60000</v>
      </c>
    </row>
    <row r="15" spans="1:8" x14ac:dyDescent="0.25">
      <c r="A15" s="12" t="s">
        <v>2</v>
      </c>
      <c r="B15" s="3">
        <f>SUM(B13:B14)</f>
        <v>30000</v>
      </c>
      <c r="C15" s="3">
        <f>SUM(C13:C14)</f>
        <v>23000</v>
      </c>
      <c r="D15" s="3">
        <f>SUM(D13:D14)</f>
        <v>15000</v>
      </c>
      <c r="E15" s="3">
        <f>SUM(E13:E14)</f>
        <v>32000</v>
      </c>
      <c r="F15" s="3">
        <f>SUM(F13:F14)</f>
        <v>16000</v>
      </c>
    </row>
    <row r="16" spans="1:8" ht="30" x14ac:dyDescent="0.25">
      <c r="A16" s="7" t="s">
        <v>11</v>
      </c>
      <c r="B16" s="18">
        <v>30000</v>
      </c>
      <c r="C16" s="18">
        <v>23000</v>
      </c>
      <c r="D16" s="18">
        <v>15000</v>
      </c>
      <c r="E16" s="18">
        <v>32000</v>
      </c>
      <c r="F16" s="18">
        <v>16000</v>
      </c>
    </row>
    <row r="18" spans="1:2" ht="30" x14ac:dyDescent="0.25">
      <c r="A18" s="13" t="s">
        <v>12</v>
      </c>
      <c r="B18" s="8">
        <f>SUMPRODUCT(B8:F9,Количество_отгруженного_товара)</f>
        <v>192750</v>
      </c>
    </row>
  </sheetData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33" t="s">
        <v>32</v>
      </c>
      <c r="B1" s="33"/>
      <c r="C1" s="33"/>
      <c r="D1" s="33"/>
      <c r="E1" s="33"/>
      <c r="F1" s="33"/>
      <c r="G1" s="33"/>
    </row>
    <row r="2" spans="1:7" ht="107.25" customHeight="1" x14ac:dyDescent="0.25">
      <c r="A2" s="28" t="s">
        <v>33</v>
      </c>
    </row>
    <row r="3" spans="1:7" ht="105" customHeight="1" x14ac:dyDescent="0.25">
      <c r="A3" s="28" t="s">
        <v>34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H44"/>
  <sheetViews>
    <sheetView workbookViewId="0">
      <selection activeCell="F3" sqref="A1:F3"/>
    </sheetView>
  </sheetViews>
  <sheetFormatPr defaultRowHeight="15" x14ac:dyDescent="0.25"/>
  <cols>
    <col min="1" max="1" width="21.7109375" customWidth="1"/>
    <col min="2" max="6" width="14.5703125" customWidth="1"/>
    <col min="7" max="7" width="9.5703125" customWidth="1"/>
    <col min="8" max="8" width="20.5703125" bestFit="1" customWidth="1"/>
  </cols>
  <sheetData>
    <row r="1" spans="1:6" ht="26.25" x14ac:dyDescent="0.25">
      <c r="A1" s="32" t="s">
        <v>35</v>
      </c>
      <c r="B1" s="32"/>
      <c r="C1" s="32"/>
      <c r="D1" s="32"/>
      <c r="E1" s="32"/>
      <c r="F1" s="32"/>
    </row>
    <row r="2" spans="1:6" ht="15.75" x14ac:dyDescent="0.25">
      <c r="A2" s="45" t="s">
        <v>36</v>
      </c>
      <c r="B2" s="29"/>
      <c r="C2" s="29"/>
      <c r="D2" s="29"/>
      <c r="E2" s="29"/>
      <c r="F2" s="29"/>
    </row>
    <row r="3" spans="1:6" ht="18.75" x14ac:dyDescent="0.25">
      <c r="A3" s="30" t="s">
        <v>37</v>
      </c>
      <c r="B3" s="30"/>
      <c r="C3" s="30"/>
      <c r="D3" s="30"/>
      <c r="E3" s="30"/>
      <c r="F3" s="30"/>
    </row>
    <row r="4" spans="1:6" ht="60" x14ac:dyDescent="0.25">
      <c r="A4" s="31" t="s">
        <v>30</v>
      </c>
      <c r="B4" s="31"/>
      <c r="C4" s="31"/>
      <c r="D4" s="31"/>
      <c r="E4" s="31"/>
      <c r="F4" s="31"/>
    </row>
    <row r="5" spans="1:6" x14ac:dyDescent="0.25">
      <c r="A5" s="24" t="s">
        <v>23</v>
      </c>
    </row>
    <row r="6" spans="1:6" x14ac:dyDescent="0.25">
      <c r="A6" s="9"/>
      <c r="B6" s="10"/>
      <c r="C6" s="10"/>
      <c r="D6" s="10"/>
      <c r="E6" s="10"/>
      <c r="F6" s="10"/>
    </row>
    <row r="7" spans="1:6" x14ac:dyDescent="0.25">
      <c r="A7" s="1" t="s">
        <v>8</v>
      </c>
    </row>
    <row r="8" spans="1:6" x14ac:dyDescent="0.25">
      <c r="B8" s="3" t="s">
        <v>14</v>
      </c>
      <c r="C8" s="3" t="s">
        <v>15</v>
      </c>
      <c r="D8" s="3" t="s">
        <v>16</v>
      </c>
      <c r="E8" s="3" t="s">
        <v>17</v>
      </c>
    </row>
    <row r="9" spans="1:6" x14ac:dyDescent="0.25">
      <c r="A9" s="5" t="s">
        <v>0</v>
      </c>
      <c r="B9" s="17">
        <v>0.5</v>
      </c>
      <c r="C9" s="17">
        <v>0.5</v>
      </c>
      <c r="D9" s="17">
        <v>1</v>
      </c>
      <c r="E9" s="17">
        <v>0.2</v>
      </c>
    </row>
    <row r="10" spans="1:6" x14ac:dyDescent="0.25">
      <c r="A10" s="5" t="s">
        <v>1</v>
      </c>
      <c r="B10" s="17">
        <v>1.5</v>
      </c>
      <c r="C10" s="17">
        <v>0.3</v>
      </c>
      <c r="D10" s="17">
        <v>0.5</v>
      </c>
      <c r="E10" s="17">
        <v>0.2</v>
      </c>
    </row>
    <row r="11" spans="1:6" x14ac:dyDescent="0.25">
      <c r="A11" s="16"/>
      <c r="B11" s="19"/>
      <c r="C11" s="19"/>
      <c r="D11" s="19"/>
      <c r="E11" s="19"/>
    </row>
    <row r="12" spans="1:6" x14ac:dyDescent="0.25">
      <c r="B12" s="3" t="s">
        <v>3</v>
      </c>
      <c r="C12" s="3" t="s">
        <v>4</v>
      </c>
      <c r="D12" s="3" t="s">
        <v>5</v>
      </c>
      <c r="E12" s="3" t="s">
        <v>6</v>
      </c>
      <c r="F12" s="3" t="s">
        <v>7</v>
      </c>
    </row>
    <row r="13" spans="1:6" x14ac:dyDescent="0.25">
      <c r="A13" s="5" t="s">
        <v>0</v>
      </c>
      <c r="B13" s="17">
        <v>1.75</v>
      </c>
      <c r="C13" s="17">
        <v>2.5</v>
      </c>
      <c r="D13" s="17">
        <v>1.5</v>
      </c>
      <c r="E13" s="17">
        <v>2</v>
      </c>
      <c r="F13" s="17">
        <v>1.5</v>
      </c>
    </row>
    <row r="14" spans="1:6" x14ac:dyDescent="0.25">
      <c r="A14" s="5" t="s">
        <v>1</v>
      </c>
      <c r="B14" s="17">
        <v>2</v>
      </c>
      <c r="C14" s="17">
        <v>2.5</v>
      </c>
      <c r="D14" s="17">
        <v>2.5</v>
      </c>
      <c r="E14" s="17">
        <v>1.5</v>
      </c>
      <c r="F14" s="17">
        <v>1</v>
      </c>
    </row>
    <row r="15" spans="1:6" x14ac:dyDescent="0.25">
      <c r="A15" s="16"/>
      <c r="B15" s="19"/>
      <c r="C15" s="19"/>
      <c r="D15" s="19"/>
      <c r="E15" s="19"/>
    </row>
    <row r="16" spans="1:6" x14ac:dyDescent="0.25">
      <c r="A16" s="16"/>
      <c r="B16" s="3" t="s">
        <v>3</v>
      </c>
      <c r="C16" s="3" t="s">
        <v>4</v>
      </c>
      <c r="D16" s="3" t="s">
        <v>5</v>
      </c>
      <c r="E16" s="3" t="s">
        <v>6</v>
      </c>
      <c r="F16" s="3" t="s">
        <v>7</v>
      </c>
    </row>
    <row r="17" spans="1:8" x14ac:dyDescent="0.25">
      <c r="A17" s="3" t="s">
        <v>14</v>
      </c>
      <c r="B17" s="17">
        <v>1.5</v>
      </c>
      <c r="C17" s="17">
        <v>1.5</v>
      </c>
      <c r="D17" s="17">
        <v>0.5</v>
      </c>
      <c r="E17" s="17">
        <v>1.5</v>
      </c>
      <c r="F17" s="17">
        <v>3</v>
      </c>
    </row>
    <row r="18" spans="1:8" x14ac:dyDescent="0.25">
      <c r="A18" s="3" t="s">
        <v>15</v>
      </c>
      <c r="B18" s="17">
        <v>1</v>
      </c>
      <c r="C18" s="17">
        <v>0.5</v>
      </c>
      <c r="D18" s="17">
        <v>0.5</v>
      </c>
      <c r="E18" s="17">
        <v>1</v>
      </c>
      <c r="F18" s="17">
        <v>0.5</v>
      </c>
    </row>
    <row r="19" spans="1:8" x14ac:dyDescent="0.25">
      <c r="A19" s="3" t="s">
        <v>16</v>
      </c>
      <c r="B19" s="17">
        <v>1</v>
      </c>
      <c r="C19" s="17">
        <v>1.5</v>
      </c>
      <c r="D19" s="17">
        <v>2</v>
      </c>
      <c r="E19" s="17">
        <v>2</v>
      </c>
      <c r="F19" s="17">
        <v>0.5</v>
      </c>
    </row>
    <row r="20" spans="1:8" x14ac:dyDescent="0.25">
      <c r="A20" s="3" t="s">
        <v>17</v>
      </c>
      <c r="B20" s="17">
        <v>2.5</v>
      </c>
      <c r="C20" s="17">
        <v>1.5</v>
      </c>
      <c r="D20" s="17">
        <v>0.2</v>
      </c>
      <c r="E20" s="17">
        <v>1.5</v>
      </c>
      <c r="F20" s="17">
        <v>0.5</v>
      </c>
    </row>
    <row r="22" spans="1:8" x14ac:dyDescent="0.25">
      <c r="A22" s="11" t="s">
        <v>9</v>
      </c>
    </row>
    <row r="23" spans="1:8" x14ac:dyDescent="0.25">
      <c r="B23" s="3" t="s">
        <v>14</v>
      </c>
      <c r="C23" s="3" t="s">
        <v>15</v>
      </c>
      <c r="D23" s="3" t="s">
        <v>16</v>
      </c>
      <c r="E23" s="3" t="s">
        <v>17</v>
      </c>
      <c r="F23" s="12" t="s">
        <v>2</v>
      </c>
    </row>
    <row r="24" spans="1:8" x14ac:dyDescent="0.25">
      <c r="A24" s="5" t="s">
        <v>0</v>
      </c>
      <c r="B24" s="20">
        <v>3000</v>
      </c>
      <c r="C24" s="20">
        <v>20000</v>
      </c>
      <c r="D24" s="20">
        <v>0</v>
      </c>
      <c r="E24" s="20">
        <v>15000</v>
      </c>
      <c r="F24" s="21">
        <f>SUM(B24:E24)</f>
        <v>38000</v>
      </c>
    </row>
    <row r="25" spans="1:8" x14ac:dyDescent="0.25">
      <c r="A25" s="5" t="s">
        <v>1</v>
      </c>
      <c r="B25" s="20">
        <v>0</v>
      </c>
      <c r="C25" s="20">
        <v>0</v>
      </c>
      <c r="D25" s="20">
        <v>12000</v>
      </c>
      <c r="E25" s="20">
        <v>0</v>
      </c>
      <c r="F25" s="21">
        <f>SUM(B25:E25)</f>
        <v>12000</v>
      </c>
    </row>
    <row r="26" spans="1:8" x14ac:dyDescent="0.25">
      <c r="A26" s="12" t="s">
        <v>2</v>
      </c>
      <c r="B26" s="21">
        <f>SUM(B24:B25)</f>
        <v>3000</v>
      </c>
      <c r="C26" s="21">
        <f t="shared" ref="C26:E26" si="0">SUM(C24:C25)</f>
        <v>20000</v>
      </c>
      <c r="D26" s="21">
        <f t="shared" si="0"/>
        <v>12000</v>
      </c>
      <c r="E26" s="21">
        <f t="shared" si="0"/>
        <v>15000</v>
      </c>
    </row>
    <row r="27" spans="1:8" x14ac:dyDescent="0.25">
      <c r="A27" s="7" t="s">
        <v>18</v>
      </c>
      <c r="B27" s="22">
        <v>45000</v>
      </c>
      <c r="C27" s="22">
        <v>20000</v>
      </c>
      <c r="D27" s="22">
        <v>30000</v>
      </c>
      <c r="E27" s="22">
        <v>15000</v>
      </c>
    </row>
    <row r="28" spans="1:8" x14ac:dyDescent="0.25">
      <c r="A28" s="11"/>
    </row>
    <row r="29" spans="1:8" x14ac:dyDescent="0.25">
      <c r="B29" s="3" t="s">
        <v>3</v>
      </c>
      <c r="C29" s="3" t="s">
        <v>4</v>
      </c>
      <c r="D29" s="3" t="s">
        <v>5</v>
      </c>
      <c r="E29" s="3" t="s">
        <v>6</v>
      </c>
      <c r="F29" s="3" t="s">
        <v>7</v>
      </c>
      <c r="G29" s="12" t="s">
        <v>2</v>
      </c>
    </row>
    <row r="30" spans="1:8" x14ac:dyDescent="0.25">
      <c r="A30" s="3" t="s">
        <v>0</v>
      </c>
      <c r="B30" s="14">
        <v>18000</v>
      </c>
      <c r="C30" s="14">
        <v>0</v>
      </c>
      <c r="D30" s="14">
        <v>0</v>
      </c>
      <c r="E30" s="14">
        <v>0</v>
      </c>
      <c r="F30" s="14">
        <v>0</v>
      </c>
      <c r="G30" s="6">
        <f>SUM(B30:F30)</f>
        <v>18000</v>
      </c>
    </row>
    <row r="31" spans="1:8" x14ac:dyDescent="0.25">
      <c r="A31" s="3" t="s">
        <v>1</v>
      </c>
      <c r="B31" s="14">
        <v>0</v>
      </c>
      <c r="C31" s="14">
        <v>0</v>
      </c>
      <c r="D31" s="14">
        <v>0</v>
      </c>
      <c r="E31" s="14">
        <v>32000</v>
      </c>
      <c r="F31" s="14">
        <v>16000</v>
      </c>
      <c r="G31" s="6">
        <f t="shared" ref="G31" si="1">SUM(B31:F31)</f>
        <v>48000</v>
      </c>
    </row>
    <row r="32" spans="1:8" ht="30" x14ac:dyDescent="0.25">
      <c r="H32" s="7" t="s">
        <v>10</v>
      </c>
    </row>
    <row r="33" spans="1:8" x14ac:dyDescent="0.25">
      <c r="F33" s="23" t="s">
        <v>19</v>
      </c>
      <c r="G33" s="6">
        <f>F24+G30</f>
        <v>56000</v>
      </c>
      <c r="H33" s="18">
        <v>60000</v>
      </c>
    </row>
    <row r="34" spans="1:8" x14ac:dyDescent="0.25">
      <c r="F34" s="23" t="s">
        <v>20</v>
      </c>
      <c r="G34" s="6">
        <f>F25+G31</f>
        <v>60000</v>
      </c>
      <c r="H34" s="18">
        <v>60000</v>
      </c>
    </row>
    <row r="36" spans="1:8" x14ac:dyDescent="0.25">
      <c r="A36" s="16"/>
      <c r="B36" s="3" t="s">
        <v>3</v>
      </c>
      <c r="C36" s="3" t="s">
        <v>4</v>
      </c>
      <c r="D36" s="3" t="s">
        <v>5</v>
      </c>
      <c r="E36" s="3" t="s">
        <v>6</v>
      </c>
      <c r="F36" s="3" t="s">
        <v>7</v>
      </c>
      <c r="G36" s="12" t="s">
        <v>2</v>
      </c>
    </row>
    <row r="37" spans="1:8" x14ac:dyDescent="0.25">
      <c r="A37" s="3" t="s">
        <v>14</v>
      </c>
      <c r="B37" s="20">
        <v>0</v>
      </c>
      <c r="C37" s="20">
        <v>3000</v>
      </c>
      <c r="D37" s="20">
        <v>0</v>
      </c>
      <c r="E37" s="20">
        <v>0</v>
      </c>
      <c r="F37" s="20">
        <v>0</v>
      </c>
      <c r="G37" s="21">
        <f>SUM(B37:F37)</f>
        <v>3000</v>
      </c>
    </row>
    <row r="38" spans="1:8" x14ac:dyDescent="0.25">
      <c r="A38" s="3" t="s">
        <v>15</v>
      </c>
      <c r="B38" s="20">
        <v>0</v>
      </c>
      <c r="C38" s="20">
        <v>20000</v>
      </c>
      <c r="D38" s="20">
        <v>0</v>
      </c>
      <c r="E38" s="20">
        <v>0</v>
      </c>
      <c r="F38" s="20">
        <v>0</v>
      </c>
      <c r="G38" s="21">
        <f>SUM(B38:F38)</f>
        <v>20000</v>
      </c>
    </row>
    <row r="39" spans="1:8" x14ac:dyDescent="0.25">
      <c r="A39" s="3" t="s">
        <v>16</v>
      </c>
      <c r="B39" s="20">
        <v>12000</v>
      </c>
      <c r="C39" s="20">
        <v>0</v>
      </c>
      <c r="D39" s="20">
        <v>0</v>
      </c>
      <c r="E39" s="20">
        <v>0</v>
      </c>
      <c r="F39" s="20">
        <v>0</v>
      </c>
      <c r="G39" s="21">
        <f>SUM(B39:F39)</f>
        <v>12000</v>
      </c>
    </row>
    <row r="40" spans="1:8" x14ac:dyDescent="0.25">
      <c r="A40" s="3" t="s">
        <v>17</v>
      </c>
      <c r="B40" s="20">
        <v>0</v>
      </c>
      <c r="C40" s="20">
        <v>0</v>
      </c>
      <c r="D40" s="20">
        <v>15000</v>
      </c>
      <c r="E40" s="20">
        <v>0</v>
      </c>
      <c r="F40" s="20">
        <v>0</v>
      </c>
      <c r="G40" s="21">
        <f>SUM(B40:F40)</f>
        <v>15000</v>
      </c>
    </row>
    <row r="41" spans="1:8" ht="45" x14ac:dyDescent="0.25">
      <c r="A41" s="4" t="s">
        <v>22</v>
      </c>
      <c r="B41" s="6">
        <f>SUM(B30:B31,B37:B40)</f>
        <v>30000</v>
      </c>
      <c r="C41" s="6">
        <f t="shared" ref="C41:F41" si="2">SUM(C30:C31,C37:C40)</f>
        <v>23000</v>
      </c>
      <c r="D41" s="6">
        <f t="shared" si="2"/>
        <v>15000</v>
      </c>
      <c r="E41" s="6">
        <f t="shared" si="2"/>
        <v>32000</v>
      </c>
      <c r="F41" s="6">
        <f t="shared" si="2"/>
        <v>16000</v>
      </c>
    </row>
    <row r="42" spans="1:8" x14ac:dyDescent="0.25">
      <c r="A42" s="25" t="s">
        <v>21</v>
      </c>
      <c r="B42" s="22">
        <v>30000</v>
      </c>
      <c r="C42" s="22">
        <v>23000</v>
      </c>
      <c r="D42" s="22">
        <v>15000</v>
      </c>
      <c r="E42" s="22">
        <v>32000</v>
      </c>
      <c r="F42" s="22">
        <v>16000</v>
      </c>
    </row>
    <row r="44" spans="1:8" ht="30" x14ac:dyDescent="0.25">
      <c r="A44" s="13" t="s">
        <v>12</v>
      </c>
      <c r="B44" s="8">
        <f>SUMPRODUCT(B9:E10,B24:E25)+SUMPRODUCT(B13:F14,B30:F31)+SUMPRODUCT(B17:F20,B37:F40)</f>
        <v>145500</v>
      </c>
    </row>
  </sheetData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I88"/>
  <sheetViews>
    <sheetView workbookViewId="0">
      <selection activeCell="F3" sqref="A1:F3"/>
    </sheetView>
  </sheetViews>
  <sheetFormatPr defaultRowHeight="15" x14ac:dyDescent="0.25"/>
  <cols>
    <col min="1" max="1" width="13.7109375" customWidth="1"/>
    <col min="2" max="2" width="9.7109375" bestFit="1" customWidth="1"/>
    <col min="3" max="7" width="14.5703125" customWidth="1"/>
    <col min="8" max="8" width="9.5703125" customWidth="1"/>
    <col min="9" max="9" width="20.5703125" bestFit="1" customWidth="1"/>
  </cols>
  <sheetData>
    <row r="1" spans="1:7" ht="26.25" x14ac:dyDescent="0.25">
      <c r="A1" s="32" t="s">
        <v>35</v>
      </c>
      <c r="B1" s="32"/>
      <c r="C1" s="32"/>
      <c r="D1" s="32"/>
      <c r="E1" s="32"/>
      <c r="F1" s="32"/>
    </row>
    <row r="2" spans="1:7" ht="15.75" x14ac:dyDescent="0.25">
      <c r="A2" s="45" t="s">
        <v>36</v>
      </c>
      <c r="B2" s="29"/>
      <c r="C2" s="29"/>
      <c r="D2" s="29"/>
      <c r="E2" s="29"/>
      <c r="F2" s="29"/>
    </row>
    <row r="3" spans="1:7" ht="18.75" x14ac:dyDescent="0.25">
      <c r="A3" s="30" t="s">
        <v>37</v>
      </c>
      <c r="B3" s="30"/>
      <c r="C3" s="30"/>
      <c r="D3" s="30"/>
      <c r="E3" s="30"/>
      <c r="F3" s="30"/>
    </row>
    <row r="4" spans="1:7" x14ac:dyDescent="0.25">
      <c r="A4" s="31" t="s">
        <v>31</v>
      </c>
      <c r="B4" s="31"/>
      <c r="C4" s="31"/>
      <c r="D4" s="31"/>
      <c r="E4" s="31"/>
      <c r="F4" s="31"/>
    </row>
    <row r="5" spans="1:7" x14ac:dyDescent="0.25">
      <c r="A5" s="24" t="s">
        <v>24</v>
      </c>
      <c r="B5" s="24"/>
    </row>
    <row r="6" spans="1:7" x14ac:dyDescent="0.25">
      <c r="A6" s="27"/>
      <c r="B6" s="15"/>
      <c r="C6" s="10"/>
      <c r="D6" s="10"/>
      <c r="E6" s="10"/>
      <c r="F6" s="10"/>
      <c r="G6" s="10"/>
    </row>
    <row r="7" spans="1:7" x14ac:dyDescent="0.25">
      <c r="A7" s="1" t="s">
        <v>8</v>
      </c>
      <c r="B7" s="1"/>
    </row>
    <row r="8" spans="1:7" x14ac:dyDescent="0.25">
      <c r="C8" s="3" t="s">
        <v>14</v>
      </c>
      <c r="D8" s="3" t="s">
        <v>15</v>
      </c>
      <c r="E8" s="3" t="s">
        <v>16</v>
      </c>
      <c r="F8" s="3" t="s">
        <v>17</v>
      </c>
    </row>
    <row r="9" spans="1:7" x14ac:dyDescent="0.25">
      <c r="A9" s="34" t="s">
        <v>0</v>
      </c>
      <c r="B9" s="5" t="s">
        <v>25</v>
      </c>
      <c r="C9" s="17">
        <v>0.5</v>
      </c>
      <c r="D9" s="17">
        <v>0.5</v>
      </c>
      <c r="E9" s="17">
        <v>1</v>
      </c>
      <c r="F9" s="17">
        <v>0.2</v>
      </c>
    </row>
    <row r="10" spans="1:7" x14ac:dyDescent="0.25">
      <c r="A10" s="35"/>
      <c r="B10" s="5" t="s">
        <v>26</v>
      </c>
      <c r="C10" s="17">
        <v>1</v>
      </c>
      <c r="D10" s="17">
        <v>0.75</v>
      </c>
      <c r="E10" s="17">
        <v>1.25</v>
      </c>
      <c r="F10" s="17">
        <v>1.25</v>
      </c>
    </row>
    <row r="11" spans="1:7" x14ac:dyDescent="0.25">
      <c r="A11" s="36"/>
      <c r="B11" s="5" t="s">
        <v>27</v>
      </c>
      <c r="C11" s="17">
        <v>0.75</v>
      </c>
      <c r="D11" s="17">
        <v>1.25</v>
      </c>
      <c r="E11" s="17">
        <v>1</v>
      </c>
      <c r="F11" s="17">
        <v>0.8</v>
      </c>
    </row>
    <row r="12" spans="1:7" x14ac:dyDescent="0.25">
      <c r="A12" s="34" t="s">
        <v>1</v>
      </c>
      <c r="B12" s="5" t="s">
        <v>25</v>
      </c>
      <c r="C12" s="17">
        <v>1.5</v>
      </c>
      <c r="D12" s="17">
        <v>0.3</v>
      </c>
      <c r="E12" s="17">
        <v>0.5</v>
      </c>
      <c r="F12" s="17">
        <v>0.2</v>
      </c>
    </row>
    <row r="13" spans="1:7" x14ac:dyDescent="0.25">
      <c r="A13" s="35"/>
      <c r="B13" s="5" t="s">
        <v>26</v>
      </c>
      <c r="C13" s="17">
        <v>1.25</v>
      </c>
      <c r="D13" s="17">
        <v>0.8</v>
      </c>
      <c r="E13" s="17">
        <v>1</v>
      </c>
      <c r="F13" s="17">
        <v>0.75</v>
      </c>
    </row>
    <row r="14" spans="1:7" x14ac:dyDescent="0.25">
      <c r="A14" s="36"/>
      <c r="B14" s="5" t="s">
        <v>27</v>
      </c>
      <c r="C14" s="17">
        <v>1.4</v>
      </c>
      <c r="D14" s="17">
        <v>0.9</v>
      </c>
      <c r="E14" s="17">
        <v>0.95</v>
      </c>
      <c r="F14" s="17">
        <v>1.1000000000000001</v>
      </c>
    </row>
    <row r="15" spans="1:7" x14ac:dyDescent="0.25">
      <c r="A15" s="16"/>
      <c r="B15" s="16"/>
      <c r="C15" s="19"/>
      <c r="D15" s="19"/>
      <c r="E15" s="19"/>
      <c r="F15" s="19"/>
    </row>
    <row r="16" spans="1:7" x14ac:dyDescent="0.25">
      <c r="C16" s="3" t="s">
        <v>3</v>
      </c>
      <c r="D16" s="3" t="s">
        <v>4</v>
      </c>
      <c r="E16" s="3" t="s">
        <v>5</v>
      </c>
      <c r="F16" s="3" t="s">
        <v>6</v>
      </c>
      <c r="G16" s="3" t="s">
        <v>7</v>
      </c>
    </row>
    <row r="17" spans="1:7" x14ac:dyDescent="0.25">
      <c r="A17" s="34" t="s">
        <v>0</v>
      </c>
      <c r="B17" s="5" t="s">
        <v>25</v>
      </c>
      <c r="C17" s="17">
        <v>2.75</v>
      </c>
      <c r="D17" s="17">
        <v>3.5</v>
      </c>
      <c r="E17" s="17">
        <v>2.5</v>
      </c>
      <c r="F17" s="17">
        <v>3</v>
      </c>
      <c r="G17" s="17">
        <v>2.5</v>
      </c>
    </row>
    <row r="18" spans="1:7" x14ac:dyDescent="0.25">
      <c r="A18" s="35"/>
      <c r="B18" s="5" t="s">
        <v>26</v>
      </c>
      <c r="C18" s="17">
        <v>2.5</v>
      </c>
      <c r="D18" s="17">
        <v>3</v>
      </c>
      <c r="E18" s="17">
        <v>2</v>
      </c>
      <c r="F18" s="17">
        <v>2.75</v>
      </c>
      <c r="G18" s="17">
        <v>2.6</v>
      </c>
    </row>
    <row r="19" spans="1:7" x14ac:dyDescent="0.25">
      <c r="A19" s="36"/>
      <c r="B19" s="5" t="s">
        <v>27</v>
      </c>
      <c r="C19" s="17">
        <v>2.9</v>
      </c>
      <c r="D19" s="17">
        <v>3</v>
      </c>
      <c r="E19" s="17">
        <v>2.25</v>
      </c>
      <c r="F19" s="17">
        <v>2.8</v>
      </c>
      <c r="G19" s="17">
        <v>2.35</v>
      </c>
    </row>
    <row r="20" spans="1:7" x14ac:dyDescent="0.25">
      <c r="A20" s="34" t="s">
        <v>1</v>
      </c>
      <c r="B20" s="5" t="s">
        <v>25</v>
      </c>
      <c r="C20" s="17">
        <v>3</v>
      </c>
      <c r="D20" s="17">
        <v>3.5</v>
      </c>
      <c r="E20" s="17">
        <v>3.5</v>
      </c>
      <c r="F20" s="17">
        <v>2.5</v>
      </c>
      <c r="G20" s="17">
        <v>2</v>
      </c>
    </row>
    <row r="21" spans="1:7" x14ac:dyDescent="0.25">
      <c r="A21" s="35"/>
      <c r="B21" s="5" t="s">
        <v>26</v>
      </c>
      <c r="C21" s="17">
        <v>2.25</v>
      </c>
      <c r="D21" s="17">
        <v>2.95</v>
      </c>
      <c r="E21" s="17">
        <v>2.2000000000000002</v>
      </c>
      <c r="F21" s="17">
        <v>2.5</v>
      </c>
      <c r="G21" s="17">
        <v>2.1</v>
      </c>
    </row>
    <row r="22" spans="1:7" x14ac:dyDescent="0.25">
      <c r="A22" s="36"/>
      <c r="B22" s="5" t="s">
        <v>27</v>
      </c>
      <c r="C22" s="17">
        <v>2.4500000000000002</v>
      </c>
      <c r="D22" s="17">
        <v>2.75</v>
      </c>
      <c r="E22" s="17">
        <v>2.35</v>
      </c>
      <c r="F22" s="17">
        <v>2.85</v>
      </c>
      <c r="G22" s="17">
        <v>2.4500000000000002</v>
      </c>
    </row>
    <row r="23" spans="1:7" x14ac:dyDescent="0.25">
      <c r="A23" s="16"/>
      <c r="B23" s="16"/>
      <c r="C23" s="19"/>
      <c r="D23" s="19"/>
      <c r="E23" s="19"/>
      <c r="F23" s="19"/>
    </row>
    <row r="24" spans="1:7" x14ac:dyDescent="0.25">
      <c r="A24" s="16"/>
      <c r="B24" s="16"/>
      <c r="C24" s="3" t="s">
        <v>3</v>
      </c>
      <c r="D24" s="3" t="s">
        <v>4</v>
      </c>
      <c r="E24" s="3" t="s">
        <v>5</v>
      </c>
      <c r="F24" s="3" t="s">
        <v>6</v>
      </c>
      <c r="G24" s="3" t="s">
        <v>7</v>
      </c>
    </row>
    <row r="25" spans="1:7" x14ac:dyDescent="0.25">
      <c r="A25" s="34" t="s">
        <v>14</v>
      </c>
      <c r="B25" s="5" t="s">
        <v>25</v>
      </c>
      <c r="C25" s="17">
        <v>1.5</v>
      </c>
      <c r="D25" s="17">
        <v>0.8</v>
      </c>
      <c r="E25" s="17">
        <v>0.5</v>
      </c>
      <c r="F25" s="17">
        <v>1.5</v>
      </c>
      <c r="G25" s="17">
        <v>3</v>
      </c>
    </row>
    <row r="26" spans="1:7" x14ac:dyDescent="0.25">
      <c r="A26" s="35"/>
      <c r="B26" s="5" t="s">
        <v>26</v>
      </c>
      <c r="C26" s="17">
        <v>1</v>
      </c>
      <c r="D26" s="17">
        <v>0.9</v>
      </c>
      <c r="E26" s="17">
        <v>1.2</v>
      </c>
      <c r="F26" s="17">
        <v>1.3</v>
      </c>
      <c r="G26" s="17">
        <v>2.1</v>
      </c>
    </row>
    <row r="27" spans="1:7" x14ac:dyDescent="0.25">
      <c r="A27" s="36"/>
      <c r="B27" s="5" t="s">
        <v>27</v>
      </c>
      <c r="C27" s="17">
        <v>1.25</v>
      </c>
      <c r="D27" s="17">
        <v>0.7</v>
      </c>
      <c r="E27" s="17">
        <v>1.1000000000000001</v>
      </c>
      <c r="F27" s="17">
        <v>0.8</v>
      </c>
      <c r="G27" s="17">
        <v>1.6</v>
      </c>
    </row>
    <row r="28" spans="1:7" x14ac:dyDescent="0.25">
      <c r="A28" s="34" t="s">
        <v>15</v>
      </c>
      <c r="B28" s="5" t="s">
        <v>25</v>
      </c>
      <c r="C28" s="17">
        <v>1</v>
      </c>
      <c r="D28" s="17">
        <v>0.5</v>
      </c>
      <c r="E28" s="17">
        <v>0.5</v>
      </c>
      <c r="F28" s="17">
        <v>1</v>
      </c>
      <c r="G28" s="17">
        <v>0.5</v>
      </c>
    </row>
    <row r="29" spans="1:7" x14ac:dyDescent="0.25">
      <c r="A29" s="35"/>
      <c r="B29" s="5" t="s">
        <v>26</v>
      </c>
      <c r="C29" s="17">
        <v>1.25</v>
      </c>
      <c r="D29" s="17">
        <v>1</v>
      </c>
      <c r="E29" s="17">
        <v>1</v>
      </c>
      <c r="F29" s="17">
        <v>0.9</v>
      </c>
      <c r="G29" s="17">
        <v>1.5</v>
      </c>
    </row>
    <row r="30" spans="1:7" x14ac:dyDescent="0.25">
      <c r="A30" s="36"/>
      <c r="B30" s="5" t="s">
        <v>27</v>
      </c>
      <c r="C30" s="17">
        <v>1.1000000000000001</v>
      </c>
      <c r="D30" s="17">
        <v>1.1000000000000001</v>
      </c>
      <c r="E30" s="17">
        <v>0.9</v>
      </c>
      <c r="F30" s="17">
        <v>1.4</v>
      </c>
      <c r="G30" s="17">
        <v>1.75</v>
      </c>
    </row>
    <row r="31" spans="1:7" x14ac:dyDescent="0.25">
      <c r="A31" s="34" t="s">
        <v>16</v>
      </c>
      <c r="B31" s="5" t="s">
        <v>25</v>
      </c>
      <c r="C31" s="17">
        <v>1</v>
      </c>
      <c r="D31" s="17">
        <v>1.5</v>
      </c>
      <c r="E31" s="17">
        <v>2</v>
      </c>
      <c r="F31" s="17">
        <v>2</v>
      </c>
      <c r="G31" s="17">
        <v>0.5</v>
      </c>
    </row>
    <row r="32" spans="1:7" x14ac:dyDescent="0.25">
      <c r="A32" s="35"/>
      <c r="B32" s="5" t="s">
        <v>26</v>
      </c>
      <c r="C32" s="17">
        <v>0.9</v>
      </c>
      <c r="D32" s="17">
        <v>1.35</v>
      </c>
      <c r="E32" s="17">
        <v>1.45</v>
      </c>
      <c r="F32" s="17">
        <v>1.8</v>
      </c>
      <c r="G32" s="17">
        <v>1</v>
      </c>
    </row>
    <row r="33" spans="1:7" x14ac:dyDescent="0.25">
      <c r="A33" s="36"/>
      <c r="B33" s="5" t="s">
        <v>27</v>
      </c>
      <c r="C33" s="17">
        <v>1.25</v>
      </c>
      <c r="D33" s="17">
        <v>1.2</v>
      </c>
      <c r="E33" s="17">
        <v>1.75</v>
      </c>
      <c r="F33" s="17">
        <v>1.7</v>
      </c>
      <c r="G33" s="17">
        <v>0.85</v>
      </c>
    </row>
    <row r="34" spans="1:7" x14ac:dyDescent="0.25">
      <c r="A34" s="34" t="s">
        <v>17</v>
      </c>
      <c r="B34" s="5" t="s">
        <v>25</v>
      </c>
      <c r="C34" s="17">
        <v>2.5</v>
      </c>
      <c r="D34" s="17">
        <v>1.5</v>
      </c>
      <c r="E34" s="17">
        <v>0.6</v>
      </c>
      <c r="F34" s="17">
        <v>1.5</v>
      </c>
      <c r="G34" s="17">
        <v>0.5</v>
      </c>
    </row>
    <row r="35" spans="1:7" x14ac:dyDescent="0.25">
      <c r="A35" s="35"/>
      <c r="B35" s="5" t="s">
        <v>26</v>
      </c>
      <c r="C35" s="17">
        <v>1.75</v>
      </c>
      <c r="D35" s="17">
        <v>1.3</v>
      </c>
      <c r="E35" s="17">
        <v>0.7</v>
      </c>
      <c r="F35" s="17">
        <v>1.25</v>
      </c>
      <c r="G35" s="17">
        <v>1.1000000000000001</v>
      </c>
    </row>
    <row r="36" spans="1:7" x14ac:dyDescent="0.25">
      <c r="A36" s="36"/>
      <c r="B36" s="5" t="s">
        <v>27</v>
      </c>
      <c r="C36" s="17">
        <v>1.5</v>
      </c>
      <c r="D36" s="17">
        <v>1.1000000000000001</v>
      </c>
      <c r="E36" s="17">
        <v>1.5</v>
      </c>
      <c r="F36" s="17">
        <v>1.1000000000000001</v>
      </c>
      <c r="G36" s="17">
        <v>0.9</v>
      </c>
    </row>
    <row r="38" spans="1:7" x14ac:dyDescent="0.25">
      <c r="A38" s="11" t="s">
        <v>9</v>
      </c>
      <c r="B38" s="11"/>
    </row>
    <row r="39" spans="1:7" x14ac:dyDescent="0.25">
      <c r="C39" s="3" t="s">
        <v>14</v>
      </c>
      <c r="D39" s="3" t="s">
        <v>15</v>
      </c>
      <c r="E39" s="3" t="s">
        <v>16</v>
      </c>
      <c r="F39" s="3" t="s">
        <v>17</v>
      </c>
      <c r="G39" s="12" t="s">
        <v>2</v>
      </c>
    </row>
    <row r="40" spans="1:7" x14ac:dyDescent="0.25">
      <c r="A40" s="34" t="s">
        <v>0</v>
      </c>
      <c r="B40" s="5" t="s">
        <v>25</v>
      </c>
      <c r="C40" s="20">
        <v>35000</v>
      </c>
      <c r="D40" s="20">
        <v>0</v>
      </c>
      <c r="E40" s="20">
        <v>0</v>
      </c>
      <c r="F40" s="20">
        <v>15000</v>
      </c>
      <c r="G40" s="6">
        <f>SUM(C40:F40)</f>
        <v>50000</v>
      </c>
    </row>
    <row r="41" spans="1:7" x14ac:dyDescent="0.25">
      <c r="A41" s="35"/>
      <c r="B41" s="5" t="s">
        <v>26</v>
      </c>
      <c r="C41" s="20">
        <v>7000</v>
      </c>
      <c r="D41" s="20">
        <v>25000</v>
      </c>
      <c r="E41" s="20">
        <v>0</v>
      </c>
      <c r="F41" s="20">
        <v>0</v>
      </c>
      <c r="G41" s="6">
        <f t="shared" ref="G41:G45" si="0">SUM(C41:F41)</f>
        <v>32000</v>
      </c>
    </row>
    <row r="42" spans="1:7" x14ac:dyDescent="0.25">
      <c r="A42" s="36"/>
      <c r="B42" s="5" t="s">
        <v>27</v>
      </c>
      <c r="C42" s="20">
        <v>20000</v>
      </c>
      <c r="D42" s="20">
        <v>0</v>
      </c>
      <c r="E42" s="20">
        <v>0</v>
      </c>
      <c r="F42" s="20">
        <v>20000</v>
      </c>
      <c r="G42" s="6">
        <f t="shared" si="0"/>
        <v>40000</v>
      </c>
    </row>
    <row r="43" spans="1:7" x14ac:dyDescent="0.25">
      <c r="A43" s="34" t="s">
        <v>1</v>
      </c>
      <c r="B43" s="5" t="s">
        <v>25</v>
      </c>
      <c r="C43" s="20">
        <v>0</v>
      </c>
      <c r="D43" s="20">
        <v>20000</v>
      </c>
      <c r="E43" s="20">
        <v>30000</v>
      </c>
      <c r="F43" s="20">
        <v>0</v>
      </c>
      <c r="G43" s="6">
        <f t="shared" si="0"/>
        <v>50000</v>
      </c>
    </row>
    <row r="44" spans="1:7" x14ac:dyDescent="0.25">
      <c r="A44" s="35"/>
      <c r="B44" s="5" t="s">
        <v>26</v>
      </c>
      <c r="C44" s="20">
        <v>0</v>
      </c>
      <c r="D44" s="20">
        <v>0</v>
      </c>
      <c r="E44" s="20">
        <v>15000</v>
      </c>
      <c r="F44" s="20">
        <v>24000</v>
      </c>
      <c r="G44" s="6">
        <f t="shared" si="0"/>
        <v>39000</v>
      </c>
    </row>
    <row r="45" spans="1:7" x14ac:dyDescent="0.25">
      <c r="A45" s="36"/>
      <c r="B45" s="5" t="s">
        <v>27</v>
      </c>
      <c r="C45" s="20">
        <v>0</v>
      </c>
      <c r="D45" s="20">
        <v>20000</v>
      </c>
      <c r="E45" s="20">
        <v>25000</v>
      </c>
      <c r="F45" s="20">
        <v>0</v>
      </c>
      <c r="G45" s="6">
        <f t="shared" si="0"/>
        <v>45000</v>
      </c>
    </row>
    <row r="46" spans="1:7" x14ac:dyDescent="0.25">
      <c r="A46" s="34" t="s">
        <v>2</v>
      </c>
      <c r="B46" s="5" t="s">
        <v>25</v>
      </c>
      <c r="C46" s="6">
        <f>C40+C43</f>
        <v>35000</v>
      </c>
      <c r="D46" s="6">
        <f t="shared" ref="D46:F46" si="1">D40+D43</f>
        <v>20000</v>
      </c>
      <c r="E46" s="6">
        <f t="shared" si="1"/>
        <v>30000</v>
      </c>
      <c r="F46" s="6">
        <f t="shared" si="1"/>
        <v>15000</v>
      </c>
    </row>
    <row r="47" spans="1:7" x14ac:dyDescent="0.25">
      <c r="A47" s="35"/>
      <c r="B47" s="5" t="s">
        <v>26</v>
      </c>
      <c r="C47" s="6">
        <f t="shared" ref="C47:F47" si="2">C41+C44</f>
        <v>7000</v>
      </c>
      <c r="D47" s="6">
        <f t="shared" si="2"/>
        <v>25000</v>
      </c>
      <c r="E47" s="6">
        <f t="shared" si="2"/>
        <v>15000</v>
      </c>
      <c r="F47" s="6">
        <f t="shared" si="2"/>
        <v>24000</v>
      </c>
    </row>
    <row r="48" spans="1:7" x14ac:dyDescent="0.25">
      <c r="A48" s="36"/>
      <c r="B48" s="5" t="s">
        <v>27</v>
      </c>
      <c r="C48" s="6">
        <f t="shared" ref="C48:F48" si="3">C42+C45</f>
        <v>20000</v>
      </c>
      <c r="D48" s="6">
        <f t="shared" si="3"/>
        <v>20000</v>
      </c>
      <c r="E48" s="6">
        <f t="shared" si="3"/>
        <v>25000</v>
      </c>
      <c r="F48" s="6">
        <f t="shared" si="3"/>
        <v>20000</v>
      </c>
    </row>
    <row r="49" spans="1:9" x14ac:dyDescent="0.25">
      <c r="A49" s="7" t="s">
        <v>28</v>
      </c>
      <c r="B49" s="7" t="s">
        <v>25</v>
      </c>
      <c r="C49" s="22">
        <v>35000</v>
      </c>
      <c r="D49" s="22">
        <v>20000</v>
      </c>
      <c r="E49" s="22">
        <v>30000</v>
      </c>
      <c r="F49" s="22">
        <v>15000</v>
      </c>
    </row>
    <row r="50" spans="1:9" x14ac:dyDescent="0.25">
      <c r="A50" s="7" t="s">
        <v>29</v>
      </c>
      <c r="B50" s="7" t="s">
        <v>26</v>
      </c>
      <c r="C50" s="22">
        <v>30000</v>
      </c>
      <c r="D50" s="22">
        <v>25000</v>
      </c>
      <c r="E50" s="22">
        <v>15000</v>
      </c>
      <c r="F50" s="22">
        <v>24000</v>
      </c>
    </row>
    <row r="51" spans="1:9" x14ac:dyDescent="0.25">
      <c r="A51" s="7"/>
      <c r="B51" s="7" t="s">
        <v>27</v>
      </c>
      <c r="C51" s="22">
        <v>20000</v>
      </c>
      <c r="D51" s="22">
        <v>20000</v>
      </c>
      <c r="E51" s="22">
        <v>25000</v>
      </c>
      <c r="F51" s="22">
        <v>20000</v>
      </c>
    </row>
    <row r="52" spans="1:9" x14ac:dyDescent="0.25">
      <c r="A52" s="11"/>
      <c r="B52" s="11"/>
    </row>
    <row r="53" spans="1:9" x14ac:dyDescent="0.25">
      <c r="C53" s="3" t="s">
        <v>3</v>
      </c>
      <c r="D53" s="3" t="s">
        <v>4</v>
      </c>
      <c r="E53" s="3" t="s">
        <v>5</v>
      </c>
      <c r="F53" s="3" t="s">
        <v>6</v>
      </c>
      <c r="G53" s="3" t="s">
        <v>7</v>
      </c>
      <c r="H53" s="12" t="s">
        <v>2</v>
      </c>
    </row>
    <row r="54" spans="1:9" x14ac:dyDescent="0.25">
      <c r="A54" s="34" t="s">
        <v>0</v>
      </c>
      <c r="B54" s="5" t="s">
        <v>25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6">
        <f>SUM(C54:G54)</f>
        <v>0</v>
      </c>
    </row>
    <row r="55" spans="1:9" x14ac:dyDescent="0.25">
      <c r="A55" s="35"/>
      <c r="B55" s="5" t="s">
        <v>26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6">
        <f t="shared" ref="H55:H59" si="4">SUM(C55:G55)</f>
        <v>0</v>
      </c>
    </row>
    <row r="56" spans="1:9" x14ac:dyDescent="0.25">
      <c r="A56" s="36"/>
      <c r="B56" s="5" t="s">
        <v>27</v>
      </c>
      <c r="C56" s="14">
        <v>0</v>
      </c>
      <c r="D56" s="14">
        <v>0</v>
      </c>
      <c r="E56" s="14">
        <v>16000</v>
      </c>
      <c r="F56" s="14">
        <v>0</v>
      </c>
      <c r="G56" s="14">
        <v>0</v>
      </c>
      <c r="H56" s="6">
        <f t="shared" si="4"/>
        <v>16000</v>
      </c>
    </row>
    <row r="57" spans="1:9" x14ac:dyDescent="0.25">
      <c r="A57" s="34" t="s">
        <v>1</v>
      </c>
      <c r="B57" s="5" t="s">
        <v>25</v>
      </c>
      <c r="C57" s="14">
        <v>0</v>
      </c>
      <c r="D57" s="14">
        <v>0</v>
      </c>
      <c r="E57" s="14">
        <v>0</v>
      </c>
      <c r="F57" s="14">
        <v>16000</v>
      </c>
      <c r="G57" s="14">
        <v>0</v>
      </c>
      <c r="H57" s="6">
        <f t="shared" si="4"/>
        <v>16000</v>
      </c>
    </row>
    <row r="58" spans="1:9" x14ac:dyDescent="0.25">
      <c r="A58" s="35"/>
      <c r="B58" s="5" t="s">
        <v>26</v>
      </c>
      <c r="C58" s="14">
        <v>0</v>
      </c>
      <c r="D58" s="14">
        <v>0</v>
      </c>
      <c r="E58" s="14">
        <v>0</v>
      </c>
      <c r="F58" s="14">
        <v>0</v>
      </c>
      <c r="G58" s="14">
        <v>16000</v>
      </c>
      <c r="H58" s="6">
        <f t="shared" si="4"/>
        <v>16000</v>
      </c>
    </row>
    <row r="59" spans="1:9" x14ac:dyDescent="0.25">
      <c r="A59" s="36"/>
      <c r="B59" s="5" t="s">
        <v>27</v>
      </c>
      <c r="C59" s="14">
        <v>7000</v>
      </c>
      <c r="D59" s="14">
        <v>0</v>
      </c>
      <c r="E59" s="14">
        <v>0</v>
      </c>
      <c r="F59" s="14">
        <v>0</v>
      </c>
      <c r="G59" s="14">
        <v>0</v>
      </c>
      <c r="H59" s="6">
        <f t="shared" si="4"/>
        <v>7000</v>
      </c>
    </row>
    <row r="60" spans="1:9" ht="30" x14ac:dyDescent="0.25">
      <c r="I60" s="7" t="s">
        <v>10</v>
      </c>
    </row>
    <row r="61" spans="1:9" x14ac:dyDescent="0.25">
      <c r="F61" s="23" t="s">
        <v>19</v>
      </c>
      <c r="G61" s="5" t="s">
        <v>25</v>
      </c>
      <c r="H61" s="6">
        <f>G40+H54</f>
        <v>50000</v>
      </c>
      <c r="I61" s="18">
        <v>90000</v>
      </c>
    </row>
    <row r="62" spans="1:9" x14ac:dyDescent="0.25">
      <c r="F62" s="23"/>
      <c r="G62" s="5" t="s">
        <v>26</v>
      </c>
      <c r="H62" s="6">
        <f t="shared" ref="H62:H66" si="5">G41+H55</f>
        <v>32000</v>
      </c>
      <c r="I62" s="18">
        <v>100000</v>
      </c>
    </row>
    <row r="63" spans="1:9" x14ac:dyDescent="0.25">
      <c r="F63" s="23"/>
      <c r="G63" s="5" t="s">
        <v>27</v>
      </c>
      <c r="H63" s="6">
        <f t="shared" si="5"/>
        <v>56000</v>
      </c>
      <c r="I63" s="18">
        <v>80000</v>
      </c>
    </row>
    <row r="64" spans="1:9" x14ac:dyDescent="0.25">
      <c r="F64" s="23" t="s">
        <v>20</v>
      </c>
      <c r="G64" s="5" t="s">
        <v>25</v>
      </c>
      <c r="H64" s="6">
        <f t="shared" si="5"/>
        <v>66000</v>
      </c>
      <c r="I64" s="18">
        <v>75000</v>
      </c>
    </row>
    <row r="65" spans="1:9" x14ac:dyDescent="0.25">
      <c r="G65" s="5" t="s">
        <v>26</v>
      </c>
      <c r="H65" s="6">
        <f t="shared" si="5"/>
        <v>55000</v>
      </c>
      <c r="I65" s="18">
        <v>65000</v>
      </c>
    </row>
    <row r="66" spans="1:9" x14ac:dyDescent="0.25">
      <c r="G66" s="5" t="s">
        <v>27</v>
      </c>
      <c r="H66" s="6">
        <f t="shared" si="5"/>
        <v>52000</v>
      </c>
      <c r="I66" s="18">
        <v>90000</v>
      </c>
    </row>
    <row r="68" spans="1:9" x14ac:dyDescent="0.25">
      <c r="A68" s="16"/>
      <c r="B68" s="16"/>
      <c r="C68" s="3" t="s">
        <v>3</v>
      </c>
      <c r="D68" s="3" t="s">
        <v>4</v>
      </c>
      <c r="E68" s="3" t="s">
        <v>5</v>
      </c>
      <c r="F68" s="3" t="s">
        <v>6</v>
      </c>
      <c r="G68" s="3" t="s">
        <v>7</v>
      </c>
      <c r="H68" s="12" t="s">
        <v>2</v>
      </c>
    </row>
    <row r="69" spans="1:9" x14ac:dyDescent="0.25">
      <c r="A69" s="34" t="s">
        <v>14</v>
      </c>
      <c r="B69" s="5" t="s">
        <v>25</v>
      </c>
      <c r="C69" s="20">
        <v>0</v>
      </c>
      <c r="D69" s="20">
        <v>20000</v>
      </c>
      <c r="E69" s="20">
        <v>15000</v>
      </c>
      <c r="F69" s="20">
        <v>0</v>
      </c>
      <c r="G69" s="20">
        <v>0</v>
      </c>
      <c r="H69" s="6">
        <f>SUM(C69:G69)</f>
        <v>35000</v>
      </c>
      <c r="I69" s="26">
        <f>C46</f>
        <v>35000</v>
      </c>
    </row>
    <row r="70" spans="1:9" x14ac:dyDescent="0.25">
      <c r="A70" s="35"/>
      <c r="B70" s="5" t="s">
        <v>26</v>
      </c>
      <c r="C70" s="20">
        <v>5000</v>
      </c>
      <c r="D70" s="20">
        <v>2000</v>
      </c>
      <c r="E70" s="20">
        <v>0</v>
      </c>
      <c r="F70" s="20">
        <v>0</v>
      </c>
      <c r="G70" s="20">
        <v>0</v>
      </c>
      <c r="H70" s="6">
        <f t="shared" ref="H70:H80" si="6">SUM(C70:G70)</f>
        <v>7000</v>
      </c>
      <c r="I70" s="26">
        <f t="shared" ref="I70:I71" si="7">C47</f>
        <v>7000</v>
      </c>
    </row>
    <row r="71" spans="1:9" x14ac:dyDescent="0.25">
      <c r="A71" s="36"/>
      <c r="B71" s="5" t="s">
        <v>27</v>
      </c>
      <c r="C71" s="20">
        <v>0</v>
      </c>
      <c r="D71" s="20">
        <v>20000</v>
      </c>
      <c r="E71" s="20">
        <v>0</v>
      </c>
      <c r="F71" s="20">
        <v>0</v>
      </c>
      <c r="G71" s="20">
        <v>0</v>
      </c>
      <c r="H71" s="6">
        <f t="shared" si="6"/>
        <v>20000</v>
      </c>
      <c r="I71" s="26">
        <f t="shared" si="7"/>
        <v>20000</v>
      </c>
    </row>
    <row r="72" spans="1:9" x14ac:dyDescent="0.25">
      <c r="A72" s="34" t="s">
        <v>15</v>
      </c>
      <c r="B72" s="5" t="s">
        <v>25</v>
      </c>
      <c r="C72" s="20">
        <v>1000</v>
      </c>
      <c r="D72" s="20">
        <v>3000</v>
      </c>
      <c r="E72" s="20">
        <v>0</v>
      </c>
      <c r="F72" s="20">
        <v>16000</v>
      </c>
      <c r="G72" s="20">
        <v>0</v>
      </c>
      <c r="H72" s="6">
        <f t="shared" si="6"/>
        <v>20000</v>
      </c>
      <c r="I72" s="26">
        <f>D46</f>
        <v>20000</v>
      </c>
    </row>
    <row r="73" spans="1:9" x14ac:dyDescent="0.25">
      <c r="A73" s="35"/>
      <c r="B73" s="5" t="s">
        <v>26</v>
      </c>
      <c r="C73" s="20">
        <v>0</v>
      </c>
      <c r="D73" s="20">
        <v>13000</v>
      </c>
      <c r="E73" s="20">
        <v>0</v>
      </c>
      <c r="F73" s="20">
        <v>12000</v>
      </c>
      <c r="G73" s="20">
        <v>0</v>
      </c>
      <c r="H73" s="6">
        <f t="shared" si="6"/>
        <v>25000</v>
      </c>
      <c r="I73" s="26">
        <f t="shared" ref="I73:I74" si="8">D47</f>
        <v>25000</v>
      </c>
    </row>
    <row r="74" spans="1:9" x14ac:dyDescent="0.25">
      <c r="A74" s="36"/>
      <c r="B74" s="5" t="s">
        <v>27</v>
      </c>
      <c r="C74" s="20">
        <v>18000</v>
      </c>
      <c r="D74" s="20">
        <v>2000</v>
      </c>
      <c r="E74" s="20">
        <v>0</v>
      </c>
      <c r="F74" s="20">
        <v>0</v>
      </c>
      <c r="G74" s="20">
        <v>0</v>
      </c>
      <c r="H74" s="6">
        <f t="shared" si="6"/>
        <v>20000</v>
      </c>
      <c r="I74" s="26">
        <f t="shared" si="8"/>
        <v>20000</v>
      </c>
    </row>
    <row r="75" spans="1:9" x14ac:dyDescent="0.25">
      <c r="A75" s="34" t="s">
        <v>16</v>
      </c>
      <c r="B75" s="5" t="s">
        <v>25</v>
      </c>
      <c r="C75" s="20">
        <v>29000</v>
      </c>
      <c r="D75" s="20">
        <v>0</v>
      </c>
      <c r="E75" s="20">
        <v>0</v>
      </c>
      <c r="F75" s="20">
        <v>0</v>
      </c>
      <c r="G75" s="20">
        <v>1000</v>
      </c>
      <c r="H75" s="6">
        <f t="shared" si="6"/>
        <v>30000</v>
      </c>
      <c r="I75" s="26">
        <f>E46</f>
        <v>30000</v>
      </c>
    </row>
    <row r="76" spans="1:9" x14ac:dyDescent="0.25">
      <c r="A76" s="35"/>
      <c r="B76" s="5" t="s">
        <v>26</v>
      </c>
      <c r="C76" s="20">
        <v>15000</v>
      </c>
      <c r="D76" s="20">
        <v>0</v>
      </c>
      <c r="E76" s="20">
        <v>0</v>
      </c>
      <c r="F76" s="20">
        <v>0</v>
      </c>
      <c r="G76" s="20">
        <v>0</v>
      </c>
      <c r="H76" s="6">
        <f t="shared" si="6"/>
        <v>15000</v>
      </c>
      <c r="I76" s="26">
        <f t="shared" ref="I76:I77" si="9">E47</f>
        <v>15000</v>
      </c>
    </row>
    <row r="77" spans="1:9" x14ac:dyDescent="0.25">
      <c r="A77" s="36"/>
      <c r="B77" s="5" t="s">
        <v>27</v>
      </c>
      <c r="C77" s="20">
        <v>0</v>
      </c>
      <c r="D77" s="20">
        <v>0</v>
      </c>
      <c r="E77" s="20">
        <v>0</v>
      </c>
      <c r="F77" s="20">
        <v>0</v>
      </c>
      <c r="G77" s="20">
        <v>25000</v>
      </c>
      <c r="H77" s="6">
        <f t="shared" si="6"/>
        <v>25000</v>
      </c>
      <c r="I77" s="26">
        <f t="shared" si="9"/>
        <v>25000</v>
      </c>
    </row>
    <row r="78" spans="1:9" x14ac:dyDescent="0.25">
      <c r="A78" s="34" t="s">
        <v>17</v>
      </c>
      <c r="B78" s="5" t="s">
        <v>25</v>
      </c>
      <c r="C78" s="20">
        <v>0</v>
      </c>
      <c r="D78" s="20">
        <v>0</v>
      </c>
      <c r="E78" s="20">
        <v>0</v>
      </c>
      <c r="F78" s="20">
        <v>0</v>
      </c>
      <c r="G78" s="20">
        <v>15000</v>
      </c>
      <c r="H78" s="6">
        <f t="shared" si="6"/>
        <v>15000</v>
      </c>
      <c r="I78" s="26">
        <f>F46</f>
        <v>15000</v>
      </c>
    </row>
    <row r="79" spans="1:9" x14ac:dyDescent="0.25">
      <c r="A79" s="35"/>
      <c r="B79" s="5" t="s">
        <v>26</v>
      </c>
      <c r="C79" s="20">
        <v>0</v>
      </c>
      <c r="D79" s="20">
        <v>0</v>
      </c>
      <c r="E79" s="20">
        <v>22000</v>
      </c>
      <c r="F79" s="20">
        <v>0</v>
      </c>
      <c r="G79" s="20">
        <v>2000</v>
      </c>
      <c r="H79" s="6">
        <f t="shared" si="6"/>
        <v>24000</v>
      </c>
      <c r="I79" s="26">
        <f t="shared" ref="I79:I80" si="10">F47</f>
        <v>24000</v>
      </c>
    </row>
    <row r="80" spans="1:9" x14ac:dyDescent="0.25">
      <c r="A80" s="36"/>
      <c r="B80" s="5" t="s">
        <v>27</v>
      </c>
      <c r="C80" s="20">
        <v>0</v>
      </c>
      <c r="D80" s="20">
        <v>0</v>
      </c>
      <c r="E80" s="20">
        <v>0</v>
      </c>
      <c r="F80" s="20">
        <v>20000</v>
      </c>
      <c r="G80" s="20">
        <v>0</v>
      </c>
      <c r="H80" s="6">
        <f t="shared" si="6"/>
        <v>20000</v>
      </c>
      <c r="I80" s="26">
        <f t="shared" si="10"/>
        <v>20000</v>
      </c>
    </row>
    <row r="81" spans="1:7" ht="30" customHeight="1" x14ac:dyDescent="0.25">
      <c r="A81" s="39" t="s">
        <v>22</v>
      </c>
      <c r="B81" s="5" t="s">
        <v>25</v>
      </c>
      <c r="C81" s="6">
        <f>C69+C72+C75+C78+C54+C57</f>
        <v>30000</v>
      </c>
      <c r="D81" s="6">
        <f t="shared" ref="D81:G81" si="11">D69+D72+D75+D78+D54+D57</f>
        <v>23000</v>
      </c>
      <c r="E81" s="6">
        <f t="shared" si="11"/>
        <v>15000</v>
      </c>
      <c r="F81" s="6">
        <f t="shared" si="11"/>
        <v>32000</v>
      </c>
      <c r="G81" s="6">
        <f t="shared" si="11"/>
        <v>16000</v>
      </c>
    </row>
    <row r="82" spans="1:7" ht="30" customHeight="1" x14ac:dyDescent="0.25">
      <c r="A82" s="40"/>
      <c r="B82" s="5" t="s">
        <v>26</v>
      </c>
      <c r="C82" s="6">
        <f t="shared" ref="C82:G83" si="12">C70+C73+C76+C79+C55+C58</f>
        <v>20000</v>
      </c>
      <c r="D82" s="6">
        <f t="shared" si="12"/>
        <v>15000</v>
      </c>
      <c r="E82" s="6">
        <f t="shared" si="12"/>
        <v>22000</v>
      </c>
      <c r="F82" s="6">
        <f t="shared" si="12"/>
        <v>12000</v>
      </c>
      <c r="G82" s="6">
        <f t="shared" si="12"/>
        <v>18000</v>
      </c>
    </row>
    <row r="83" spans="1:7" x14ac:dyDescent="0.25">
      <c r="A83" s="41"/>
      <c r="B83" s="5" t="s">
        <v>27</v>
      </c>
      <c r="C83" s="6">
        <f t="shared" si="12"/>
        <v>25000</v>
      </c>
      <c r="D83" s="6">
        <f t="shared" si="12"/>
        <v>22000</v>
      </c>
      <c r="E83" s="6">
        <f t="shared" si="12"/>
        <v>16000</v>
      </c>
      <c r="F83" s="6">
        <f t="shared" si="12"/>
        <v>20000</v>
      </c>
      <c r="G83" s="6">
        <f t="shared" si="12"/>
        <v>25000</v>
      </c>
    </row>
    <row r="84" spans="1:7" x14ac:dyDescent="0.25">
      <c r="A84" s="42" t="s">
        <v>21</v>
      </c>
      <c r="B84" s="25" t="s">
        <v>25</v>
      </c>
      <c r="C84" s="22">
        <v>30000</v>
      </c>
      <c r="D84" s="22">
        <v>23000</v>
      </c>
      <c r="E84" s="22">
        <v>15000</v>
      </c>
      <c r="F84" s="22">
        <v>32000</v>
      </c>
      <c r="G84" s="22">
        <v>16000</v>
      </c>
    </row>
    <row r="85" spans="1:7" x14ac:dyDescent="0.25">
      <c r="A85" s="43"/>
      <c r="B85" s="25" t="s">
        <v>26</v>
      </c>
      <c r="C85" s="22">
        <v>20000</v>
      </c>
      <c r="D85" s="22">
        <v>15000</v>
      </c>
      <c r="E85" s="22">
        <v>22000</v>
      </c>
      <c r="F85" s="22">
        <v>12000</v>
      </c>
      <c r="G85" s="22">
        <v>18000</v>
      </c>
    </row>
    <row r="86" spans="1:7" x14ac:dyDescent="0.25">
      <c r="A86" s="44"/>
      <c r="B86" s="25" t="s">
        <v>27</v>
      </c>
      <c r="C86" s="22">
        <v>25000</v>
      </c>
      <c r="D86" s="22">
        <v>22000</v>
      </c>
      <c r="E86" s="22">
        <v>16000</v>
      </c>
      <c r="F86" s="22">
        <v>20000</v>
      </c>
      <c r="G86" s="22">
        <v>25000</v>
      </c>
    </row>
    <row r="88" spans="1:7" ht="30.75" customHeight="1" x14ac:dyDescent="0.25">
      <c r="A88" s="37" t="s">
        <v>12</v>
      </c>
      <c r="B88" s="38"/>
      <c r="C88" s="8">
        <f>SUMPRODUCT(C9:F14,C40:F45)+SUMPRODUCT(C17:G22,C54:G59)+SUMPRODUCT(C25:G36,C69:G80)</f>
        <v>519700</v>
      </c>
    </row>
  </sheetData>
  <mergeCells count="20">
    <mergeCell ref="A88:B88"/>
    <mergeCell ref="A81:A83"/>
    <mergeCell ref="A78:A80"/>
    <mergeCell ref="A84:A86"/>
    <mergeCell ref="A9:A11"/>
    <mergeCell ref="A12:A14"/>
    <mergeCell ref="A17:A19"/>
    <mergeCell ref="A20:A22"/>
    <mergeCell ref="A25:A27"/>
    <mergeCell ref="A28:A30"/>
    <mergeCell ref="A31:A33"/>
    <mergeCell ref="A34:A36"/>
    <mergeCell ref="A72:A74"/>
    <mergeCell ref="A75:A77"/>
    <mergeCell ref="A40:A42"/>
    <mergeCell ref="A43:A45"/>
    <mergeCell ref="A46:A48"/>
    <mergeCell ref="A54:A56"/>
    <mergeCell ref="A57:A59"/>
    <mergeCell ref="A69:A71"/>
  </mergeCells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33" t="s">
        <v>32</v>
      </c>
      <c r="B1" s="33"/>
      <c r="C1" s="33"/>
      <c r="D1" s="33"/>
      <c r="E1" s="33"/>
      <c r="F1" s="33"/>
      <c r="G1" s="33"/>
    </row>
    <row r="2" spans="1:7" ht="107.25" customHeight="1" x14ac:dyDescent="0.25">
      <c r="A2" s="28" t="s">
        <v>33</v>
      </c>
    </row>
    <row r="3" spans="1:7" ht="105" customHeight="1" x14ac:dyDescent="0.25">
      <c r="A3" s="28" t="s">
        <v>34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Задача</vt:lpstr>
      <vt:lpstr>Задача (2 стадии)</vt:lpstr>
      <vt:lpstr>Задача (2 стадии - 3 продукта)</vt:lpstr>
      <vt:lpstr>EXCEL2.RU</vt:lpstr>
      <vt:lpstr>'Задача (2 стадии - 3 продукта)'!Вместимость_Склада</vt:lpstr>
      <vt:lpstr>'Задача (2 стадии)'!Вместимость_Склада</vt:lpstr>
      <vt:lpstr>'Задача (2 стадии - 3 продукта)'!Всего_отгружено_Потребителю</vt:lpstr>
      <vt:lpstr>'Задача (2 стадии)'!Всего_отгружено_Потребителю</vt:lpstr>
      <vt:lpstr>'Задача (2 стадии - 3 продукта)'!Всего_отгружено_с_Фабрики</vt:lpstr>
      <vt:lpstr>'Задача (2 стадии)'!Всего_отгружено_с_Фабрики</vt:lpstr>
      <vt:lpstr>'Задача (2 стадии - 3 продукта)'!Всего_поступило_на_Склад</vt:lpstr>
      <vt:lpstr>'Задача (2 стадии)'!Всего_поступило_на_Склад</vt:lpstr>
      <vt:lpstr>'Задача (2 стадии - 3 продукта)'!Всего_со_Склада</vt:lpstr>
      <vt:lpstr>'Задача (2 стадии)'!Всего_со_Склада</vt:lpstr>
      <vt:lpstr>Колво_отгруж_товара_по_Потребителям</vt:lpstr>
      <vt:lpstr>Количество_отгруженного_товара</vt:lpstr>
      <vt:lpstr>Отгружено</vt:lpstr>
      <vt:lpstr>Производительность</vt:lpstr>
      <vt:lpstr>'Задача (2 стадии - 3 продукта)'!Производительность_фабрики</vt:lpstr>
      <vt:lpstr>'Задача (2 стадии)'!Производительность_фабрики</vt:lpstr>
      <vt:lpstr>'Задача (2 стадии - 3 продукта)'!С_Фабрики_к_Потребителю</vt:lpstr>
      <vt:lpstr>'Задача (2 стадии)'!С_Фабрики_к_Потребителю</vt:lpstr>
      <vt:lpstr>'Задача (2 стадии - 3 продукта)'!С_Фабрики_на_Склад</vt:lpstr>
      <vt:lpstr>'Задача (2 стадии)'!С_Фабрики_на_Склад</vt:lpstr>
      <vt:lpstr>'Задача (2 стадии - 3 продукта)'!Со_Склада_Потребителю</vt:lpstr>
      <vt:lpstr>'Задача (2 стадии)'!Со_Склада_Потребителю</vt:lpstr>
      <vt:lpstr>'Задача (2 стадии - 3 продукта)'!Спрос</vt:lpstr>
      <vt:lpstr>'Задача (2 стадии)'!Спрос</vt:lpstr>
      <vt:lpstr>Спрос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cp:lastPrinted>2015-02-15T07:26:10Z</cp:lastPrinted>
  <dcterms:created xsi:type="dcterms:W3CDTF">2012-05-10T04:44:58Z</dcterms:created>
  <dcterms:modified xsi:type="dcterms:W3CDTF">2015-03-26T19:35:09Z</dcterms:modified>
</cp:coreProperties>
</file>