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600" yWindow="555" windowWidth="18495" windowHeight="11445" tabRatio="748"/>
  </bookViews>
  <sheets>
    <sheet name="График" sheetId="1" r:id="rId1"/>
    <sheet name="Сдвиг-Отражение" sheetId="4" r:id="rId2"/>
    <sheet name="EXCEL2.RU" sheetId="2" r:id="rId3"/>
    <sheet name="EXCEL2.RU (2)" sheetId="3" state="veryHidden" r:id="rId4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A17" i="1" l="1"/>
  <c r="B36" i="4"/>
  <c r="A14" i="4" l="1"/>
  <c r="E14" i="4" s="1"/>
  <c r="E15" i="4" s="1"/>
  <c r="B10" i="4" l="1"/>
  <c r="B9" i="4"/>
  <c r="C14" i="4" l="1"/>
  <c r="B14" i="4"/>
  <c r="A15" i="4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23" i="1"/>
  <c r="C8" i="1"/>
  <c r="B8" i="1"/>
  <c r="A8" i="1"/>
  <c r="F7" i="1"/>
  <c r="E7" i="1"/>
  <c r="B18" i="1"/>
  <c r="B19" i="1" s="1"/>
  <c r="A11" i="1"/>
  <c r="F14" i="4" l="1"/>
  <c r="B33" i="4"/>
  <c r="B34" i="4" s="1"/>
  <c r="B15" i="4"/>
  <c r="C15" i="4"/>
  <c r="B11" i="1"/>
  <c r="C22" i="1"/>
  <c r="G7" i="1"/>
  <c r="E11" i="1" s="1"/>
  <c r="F11" i="1" s="1"/>
  <c r="B14" i="1"/>
  <c r="D33" i="4" l="1"/>
  <c r="G14" i="4" s="1"/>
  <c r="G15" i="4" s="1"/>
  <c r="F15" i="4"/>
  <c r="C38" i="4" s="1"/>
  <c r="D34" i="4"/>
  <c r="A26" i="4"/>
  <c r="B30" i="4" s="1"/>
  <c r="F15" i="1"/>
  <c r="F14" i="1"/>
  <c r="F18" i="1" s="1"/>
  <c r="B15" i="1"/>
  <c r="B26" i="4" l="1"/>
  <c r="B29" i="4"/>
  <c r="B42" i="4"/>
  <c r="C42" i="4" s="1"/>
  <c r="B50" i="4"/>
  <c r="C50" i="4" s="1"/>
  <c r="B58" i="4"/>
  <c r="C58" i="4" s="1"/>
  <c r="B45" i="4"/>
  <c r="C45" i="4" s="1"/>
  <c r="B53" i="4"/>
  <c r="C53" i="4" s="1"/>
  <c r="B52" i="4"/>
  <c r="C52" i="4" s="1"/>
  <c r="B39" i="4"/>
  <c r="C39" i="4" s="1"/>
  <c r="B51" i="4"/>
  <c r="C51" i="4" s="1"/>
  <c r="B44" i="4"/>
  <c r="C44" i="4" s="1"/>
  <c r="B47" i="4"/>
  <c r="C47" i="4" s="1"/>
  <c r="B56" i="4"/>
  <c r="C56" i="4" s="1"/>
  <c r="B40" i="4"/>
  <c r="C40" i="4" s="1"/>
  <c r="B55" i="4"/>
  <c r="C55" i="4" s="1"/>
  <c r="B59" i="4"/>
  <c r="C59" i="4" s="1"/>
  <c r="B46" i="4"/>
  <c r="C46" i="4" s="1"/>
  <c r="B54" i="4"/>
  <c r="C54" i="4" s="1"/>
  <c r="B41" i="4"/>
  <c r="C41" i="4" s="1"/>
  <c r="B49" i="4"/>
  <c r="C49" i="4" s="1"/>
  <c r="B57" i="4"/>
  <c r="C57" i="4" s="1"/>
  <c r="B43" i="4"/>
  <c r="C43" i="4" s="1"/>
  <c r="B48" i="4"/>
  <c r="C48" i="4" s="1"/>
  <c r="B23" i="1"/>
  <c r="B40" i="1"/>
  <c r="C40" i="1" s="1"/>
  <c r="B36" i="1"/>
  <c r="C36" i="1" s="1"/>
  <c r="B32" i="1"/>
  <c r="C32" i="1" s="1"/>
  <c r="B28" i="1"/>
  <c r="C28" i="1" s="1"/>
  <c r="B24" i="1"/>
  <c r="C24" i="1" s="1"/>
  <c r="B43" i="1"/>
  <c r="C43" i="1" s="1"/>
  <c r="B39" i="1"/>
  <c r="C39" i="1" s="1"/>
  <c r="B35" i="1"/>
  <c r="C35" i="1" s="1"/>
  <c r="B31" i="1"/>
  <c r="C31" i="1" s="1"/>
  <c r="B27" i="1"/>
  <c r="C27" i="1" s="1"/>
  <c r="B42" i="1"/>
  <c r="C42" i="1" s="1"/>
  <c r="B38" i="1"/>
  <c r="C38" i="1" s="1"/>
  <c r="B34" i="1"/>
  <c r="C34" i="1" s="1"/>
  <c r="B30" i="1"/>
  <c r="C30" i="1" s="1"/>
  <c r="B26" i="1"/>
  <c r="C26" i="1" s="1"/>
  <c r="B41" i="1"/>
  <c r="C41" i="1" s="1"/>
  <c r="B37" i="1"/>
  <c r="C37" i="1" s="1"/>
  <c r="B33" i="1"/>
  <c r="C33" i="1" s="1"/>
  <c r="B29" i="1"/>
  <c r="C29" i="1" s="1"/>
  <c r="B25" i="1"/>
  <c r="C25" i="1" s="1"/>
  <c r="C23" i="1" l="1"/>
</calcChain>
</file>

<file path=xl/sharedStrings.xml><?xml version="1.0" encoding="utf-8"?>
<sst xmlns="http://schemas.openxmlformats.org/spreadsheetml/2006/main" count="70" uniqueCount="53">
  <si>
    <t>y</t>
  </si>
  <si>
    <t>x</t>
  </si>
  <si>
    <t>c</t>
  </si>
  <si>
    <t>b</t>
  </si>
  <si>
    <t>x2</t>
  </si>
  <si>
    <t>a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</si>
  <si>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</si>
  <si>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</si>
  <si>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</si>
  <si>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Дискриминант b^2-4*a*c</t>
  </si>
  <si>
    <t>Корни уравнения</t>
  </si>
  <si>
    <t>x1</t>
  </si>
  <si>
    <t>Экстремум</t>
  </si>
  <si>
    <t>№</t>
  </si>
  <si>
    <t>y (отраженный)</t>
  </si>
  <si>
    <t>Коэффициенты "отраженного" уравнения найдены из равенства координат точек экстремума для обоих функций</t>
  </si>
  <si>
    <t>Масштаб по х</t>
  </si>
  <si>
    <t>Дискриминант "отраженного" уравнения</t>
  </si>
  <si>
    <t>Для графика</t>
  </si>
  <si>
    <t>Горизонтальное отражение (для определения масштаба по х)</t>
  </si>
  <si>
    <t>Начальное Квадратное уравнение</t>
  </si>
  <si>
    <t>Сдвиг по  оси х</t>
  </si>
  <si>
    <t>Сдвиг по  оси y</t>
  </si>
  <si>
    <t>-b/2a</t>
  </si>
  <si>
    <t>b1</t>
  </si>
  <si>
    <t>c1</t>
  </si>
  <si>
    <t>b2</t>
  </si>
  <si>
    <t>c2</t>
  </si>
  <si>
    <t>b2=b1-2*a*k, где к сдвиг</t>
  </si>
  <si>
    <t>с2=с1-b1*k+a*k^2</t>
  </si>
  <si>
    <t>Для сдвига по х (выведено из координат точки экстремума (х1экстр=х2экстр+k и y1экстр=y2экстр))</t>
  </si>
  <si>
    <t>Для сдвига по y (выведено из координат точки экстремума (х1экстр=х2экстр и y1экстр=y2экстр+k))</t>
  </si>
  <si>
    <t>c2=c1+к</t>
  </si>
  <si>
    <t>b2=b1</t>
  </si>
  <si>
    <t>Сдвинутое Квадратное уравнение</t>
  </si>
  <si>
    <t>b3</t>
  </si>
  <si>
    <t>c3</t>
  </si>
  <si>
    <t>a3</t>
  </si>
  <si>
    <t>Экстремум Отраженного (совпадает с экстремумом Сдвинутого)</t>
  </si>
  <si>
    <t>Отраженное Квадратное уравнение</t>
  </si>
  <si>
    <t>Файл скачан с сайта excel2.ru &gt;&gt;&gt;</t>
  </si>
  <si>
    <t>Перейти к статье &gt;&gt;&gt;</t>
  </si>
  <si>
    <t>Сдвиг и отражение графика Квадратного уравнения</t>
  </si>
  <si>
    <t>Построим график функции y=a*x^2+b*x+с</t>
  </si>
  <si>
    <t>Квадратное уравнение</t>
  </si>
  <si>
    <r>
      <t xml:space="preserve">a </t>
    </r>
    <r>
      <rPr>
        <sz val="11"/>
        <color theme="1"/>
        <rFont val="Calibri"/>
        <family val="2"/>
        <charset val="204"/>
        <scheme val="minor"/>
      </rPr>
      <t>отр</t>
    </r>
  </si>
  <si>
    <r>
      <t xml:space="preserve">b </t>
    </r>
    <r>
      <rPr>
        <sz val="11"/>
        <color theme="1"/>
        <rFont val="Calibri"/>
        <family val="2"/>
        <charset val="204"/>
        <scheme val="minor"/>
      </rPr>
      <t>отр</t>
    </r>
  </si>
  <si>
    <r>
      <t xml:space="preserve">c </t>
    </r>
    <r>
      <rPr>
        <sz val="11"/>
        <color theme="1"/>
        <rFont val="Calibri"/>
        <family val="2"/>
        <charset val="204"/>
        <scheme val="minor"/>
      </rPr>
      <t>отр</t>
    </r>
  </si>
  <si>
    <t>Корни "отраженного" уравнения</t>
  </si>
  <si>
    <t>Дискриминант =b^2-4*a*c</t>
  </si>
  <si>
    <t>a2</t>
  </si>
  <si>
    <t xml:space="preserve">Квадратное уравнение (строим график функции в MS EXCEL) </t>
  </si>
  <si>
    <t>Квадратное уравнение (строим график функции в MS EXCEL)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</si>
</sst>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0.000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2"/>
      <name val="Arial Narrow"/>
      <family val="2"/>
      <charset val="204"/>
    </font>
    <font>
      <sz val="14"/>
      <color theme="2" tint="-0.74999237037263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MS Sans Serif"/>
      <family val="2"/>
    </font>
    <font>
      <u/>
      <sz val="12"/>
      <color theme="10"/>
      <name val="Arial Narrow"/>
      <family val="2"/>
      <charset val="204"/>
    </font>
    <font>
      <sz val="8"/>
      <name val="Helv"/>
    </font>
    <font>
      <sz val="8"/>
      <color rgb="FF000000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164" fontId="6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>
      <alignment horizontal="left"/>
    </xf>
  </cellStyleXfs>
  <cellXfs count="3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4" fillId="0" borderId="0" xfId="2"/>
    <xf numFmtId="0" fontId="5" fillId="3" borderId="0" xfId="2" applyFont="1" applyFill="1" applyAlignment="1">
      <alignment vertical="center" wrapText="1"/>
    </xf>
    <xf numFmtId="0" fontId="1" fillId="0" borderId="0" xfId="0" applyFont="1"/>
    <xf numFmtId="0" fontId="0" fillId="4" borderId="1" xfId="0" applyFill="1" applyBorder="1"/>
    <xf numFmtId="165" fontId="0" fillId="0" borderId="1" xfId="0" applyNumberFormat="1" applyBorder="1"/>
    <xf numFmtId="165" fontId="0" fillId="0" borderId="0" xfId="0" applyNumberFormat="1"/>
    <xf numFmtId="0" fontId="0" fillId="5" borderId="1" xfId="0" applyFill="1" applyBorder="1"/>
    <xf numFmtId="0" fontId="0" fillId="0" borderId="1" xfId="0" applyFill="1" applyBorder="1"/>
    <xf numFmtId="0" fontId="1" fillId="0" borderId="0" xfId="0" applyFont="1" applyBorder="1"/>
    <xf numFmtId="165" fontId="0" fillId="0" borderId="0" xfId="0" applyNumberFormat="1" applyBorder="1"/>
    <xf numFmtId="0" fontId="0" fillId="0" borderId="0" xfId="0" applyBorder="1"/>
    <xf numFmtId="0" fontId="1" fillId="0" borderId="0" xfId="0" applyFont="1" applyAlignment="1"/>
    <xf numFmtId="2" fontId="0" fillId="0" borderId="1" xfId="0" applyNumberFormat="1" applyBorder="1"/>
    <xf numFmtId="0" fontId="11" fillId="0" borderId="0" xfId="0" applyFont="1"/>
    <xf numFmtId="0" fontId="1" fillId="0" borderId="0" xfId="0" applyFont="1" applyFill="1" applyBorder="1"/>
    <xf numFmtId="0" fontId="1" fillId="0" borderId="1" xfId="0" applyFont="1" applyFill="1" applyBorder="1"/>
    <xf numFmtId="0" fontId="1" fillId="0" borderId="1" xfId="0" applyFont="1" applyBorder="1" applyAlignment="1">
      <alignment wrapText="1"/>
    </xf>
    <xf numFmtId="0" fontId="12" fillId="0" borderId="0" xfId="0" quotePrefix="1" applyFont="1"/>
    <xf numFmtId="165" fontId="13" fillId="0" borderId="1" xfId="0" applyNumberFormat="1" applyFont="1" applyBorder="1"/>
    <xf numFmtId="2" fontId="0" fillId="5" borderId="1" xfId="0" applyNumberFormat="1" applyFill="1" applyBorder="1"/>
    <xf numFmtId="0" fontId="3" fillId="2" borderId="0" xfId="1" applyFont="1" applyFill="1" applyAlignment="1" applyProtection="1">
      <alignment horizontal="center" vertical="center"/>
    </xf>
    <xf numFmtId="0" fontId="3" fillId="2" borderId="0" xfId="1" applyFont="1" applyFill="1" applyAlignment="1" applyProtection="1">
      <alignment horizontal="left" vertical="center"/>
    </xf>
    <xf numFmtId="0" fontId="2" fillId="6" borderId="0" xfId="1" applyFill="1" applyAlignment="1" applyProtection="1"/>
    <xf numFmtId="0" fontId="15" fillId="6" borderId="0" xfId="0" applyFont="1" applyFill="1" applyAlignment="1"/>
    <xf numFmtId="0" fontId="16" fillId="6" borderId="0" xfId="0" applyFont="1" applyFill="1" applyAlignment="1">
      <alignment vertical="center"/>
    </xf>
    <xf numFmtId="0" fontId="17" fillId="5" borderId="0" xfId="0" applyNumberFormat="1" applyFont="1" applyFill="1" applyAlignment="1">
      <alignment horizontal="centerContinuous" vertical="top" wrapText="1"/>
    </xf>
    <xf numFmtId="0" fontId="14" fillId="0" borderId="1" xfId="0" applyFont="1" applyBorder="1"/>
    <xf numFmtId="0" fontId="17" fillId="5" borderId="0" xfId="0" applyNumberFormat="1" applyFont="1" applyFill="1" applyAlignment="1">
      <alignment horizontal="left" vertical="top"/>
    </xf>
    <xf numFmtId="0" fontId="18" fillId="0" borderId="0" xfId="0" applyFont="1"/>
  </cellXfs>
  <cellStyles count="7">
    <cellStyle name="Currency_TapePivot" xfId="3"/>
    <cellStyle name="Normal_ALLOC1" xfId="4"/>
    <cellStyle name="Гиперссылка" xfId="1" builtinId="8"/>
    <cellStyle name="Гиперссылка 2" xfId="5"/>
    <cellStyle name="Обычный" xfId="0" builtinId="0"/>
    <cellStyle name="Обычный 2" xfId="2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График!$C$22</c:f>
              <c:strCache>
                <c:ptCount val="1"/>
                <c:pt idx="0">
                  <c:v>y=2*x^2+4*x</c:v>
                </c:pt>
              </c:strCache>
            </c:strRef>
          </c:tx>
          <c:marker>
            <c:symbol val="none"/>
          </c:marker>
          <c:xVal>
            <c:numRef>
              <c:f>График!$B$23:$B$43</c:f>
              <c:numCache>
                <c:formatCode>General</c:formatCode>
                <c:ptCount val="21"/>
                <c:pt idx="0">
                  <c:v>-3</c:v>
                </c:pt>
                <c:pt idx="1">
                  <c:v>-2.8</c:v>
                </c:pt>
                <c:pt idx="2">
                  <c:v>-2.6</c:v>
                </c:pt>
                <c:pt idx="3">
                  <c:v>-2.4000000000000004</c:v>
                </c:pt>
                <c:pt idx="4">
                  <c:v>-2.2000000000000002</c:v>
                </c:pt>
                <c:pt idx="5">
                  <c:v>-2</c:v>
                </c:pt>
                <c:pt idx="6">
                  <c:v>-1.8</c:v>
                </c:pt>
                <c:pt idx="7">
                  <c:v>-1.6</c:v>
                </c:pt>
                <c:pt idx="8">
                  <c:v>-1.4</c:v>
                </c:pt>
                <c:pt idx="9">
                  <c:v>-1.2</c:v>
                </c:pt>
                <c:pt idx="10">
                  <c:v>-1</c:v>
                </c:pt>
                <c:pt idx="11">
                  <c:v>-0.8</c:v>
                </c:pt>
                <c:pt idx="12">
                  <c:v>-0.6</c:v>
                </c:pt>
                <c:pt idx="13">
                  <c:v>-0.39999999999999991</c:v>
                </c:pt>
                <c:pt idx="14">
                  <c:v>-0.19999999999999996</c:v>
                </c:pt>
                <c:pt idx="15">
                  <c:v>0</c:v>
                </c:pt>
                <c:pt idx="16">
                  <c:v>0.20000000000000018</c:v>
                </c:pt>
                <c:pt idx="17">
                  <c:v>0.40000000000000013</c:v>
                </c:pt>
                <c:pt idx="18">
                  <c:v>0.60000000000000009</c:v>
                </c:pt>
                <c:pt idx="19">
                  <c:v>0.8</c:v>
                </c:pt>
                <c:pt idx="20">
                  <c:v>1</c:v>
                </c:pt>
              </c:numCache>
            </c:numRef>
          </c:xVal>
          <c:yVal>
            <c:numRef>
              <c:f>График!$C$23:$C$43</c:f>
              <c:numCache>
                <c:formatCode>General</c:formatCode>
                <c:ptCount val="21"/>
                <c:pt idx="0">
                  <c:v>6</c:v>
                </c:pt>
                <c:pt idx="1">
                  <c:v>4.4799999999999986</c:v>
                </c:pt>
                <c:pt idx="2">
                  <c:v>3.120000000000001</c:v>
                </c:pt>
                <c:pt idx="3">
                  <c:v>1.9200000000000017</c:v>
                </c:pt>
                <c:pt idx="4">
                  <c:v>0.88000000000000078</c:v>
                </c:pt>
                <c:pt idx="5">
                  <c:v>0</c:v>
                </c:pt>
                <c:pt idx="6">
                  <c:v>-0.71999999999999975</c:v>
                </c:pt>
                <c:pt idx="7">
                  <c:v>-1.2799999999999994</c:v>
                </c:pt>
                <c:pt idx="8">
                  <c:v>-1.6800000000000002</c:v>
                </c:pt>
                <c:pt idx="9">
                  <c:v>-1.92</c:v>
                </c:pt>
                <c:pt idx="10">
                  <c:v>-2</c:v>
                </c:pt>
                <c:pt idx="11">
                  <c:v>-1.92</c:v>
                </c:pt>
                <c:pt idx="12">
                  <c:v>-1.68</c:v>
                </c:pt>
                <c:pt idx="13">
                  <c:v>-1.2799999999999998</c:v>
                </c:pt>
                <c:pt idx="14">
                  <c:v>-0.71999999999999986</c:v>
                </c:pt>
                <c:pt idx="15">
                  <c:v>0</c:v>
                </c:pt>
                <c:pt idx="16">
                  <c:v>0.88000000000000089</c:v>
                </c:pt>
                <c:pt idx="17">
                  <c:v>1.9200000000000008</c:v>
                </c:pt>
                <c:pt idx="18">
                  <c:v>3.1200000000000006</c:v>
                </c:pt>
                <c:pt idx="19">
                  <c:v>4.4800000000000004</c:v>
                </c:pt>
                <c:pt idx="20">
                  <c:v>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График!$D$22</c:f>
              <c:strCache>
                <c:ptCount val="1"/>
                <c:pt idx="0">
                  <c:v>y (отраженный)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График!$B$23:$B$43</c:f>
              <c:numCache>
                <c:formatCode>General</c:formatCode>
                <c:ptCount val="21"/>
                <c:pt idx="0">
                  <c:v>-3</c:v>
                </c:pt>
                <c:pt idx="1">
                  <c:v>-2.8</c:v>
                </c:pt>
                <c:pt idx="2">
                  <c:v>-2.6</c:v>
                </c:pt>
                <c:pt idx="3">
                  <c:v>-2.4000000000000004</c:v>
                </c:pt>
                <c:pt idx="4">
                  <c:v>-2.2000000000000002</c:v>
                </c:pt>
                <c:pt idx="5">
                  <c:v>-2</c:v>
                </c:pt>
                <c:pt idx="6">
                  <c:v>-1.8</c:v>
                </c:pt>
                <c:pt idx="7">
                  <c:v>-1.6</c:v>
                </c:pt>
                <c:pt idx="8">
                  <c:v>-1.4</c:v>
                </c:pt>
                <c:pt idx="9">
                  <c:v>-1.2</c:v>
                </c:pt>
                <c:pt idx="10">
                  <c:v>-1</c:v>
                </c:pt>
                <c:pt idx="11">
                  <c:v>-0.8</c:v>
                </c:pt>
                <c:pt idx="12">
                  <c:v>-0.6</c:v>
                </c:pt>
                <c:pt idx="13">
                  <c:v>-0.39999999999999991</c:v>
                </c:pt>
                <c:pt idx="14">
                  <c:v>-0.19999999999999996</c:v>
                </c:pt>
                <c:pt idx="15">
                  <c:v>0</c:v>
                </c:pt>
                <c:pt idx="16">
                  <c:v>0.20000000000000018</c:v>
                </c:pt>
                <c:pt idx="17">
                  <c:v>0.40000000000000013</c:v>
                </c:pt>
                <c:pt idx="18">
                  <c:v>0.60000000000000009</c:v>
                </c:pt>
                <c:pt idx="19">
                  <c:v>0.8</c:v>
                </c:pt>
                <c:pt idx="20">
                  <c:v>1</c:v>
                </c:pt>
              </c:numCache>
            </c:numRef>
          </c:xVal>
          <c:yVal>
            <c:numRef>
              <c:f>График!$D$23:$D$43</c:f>
              <c:numCache>
                <c:formatCode>General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График!$A$17</c:f>
              <c:strCache>
                <c:ptCount val="1"/>
                <c:pt idx="0">
                  <c:v>Экстремум (Минимум)</c:v>
                </c:pt>
              </c:strCache>
            </c:strRef>
          </c:tx>
          <c:marker>
            <c:symbol val="circle"/>
            <c:size val="7"/>
          </c:marker>
          <c:dLbls>
            <c:txPr>
              <a:bodyPr/>
              <a:lstStyle/>
              <a:p>
                <a:pPr>
                  <a:defRPr sz="900" b="1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1"/>
            <c:showSerName val="1"/>
            <c:showPercent val="0"/>
            <c:showBubbleSize val="0"/>
            <c:separator>; </c:separator>
            <c:showLeaderLines val="0"/>
          </c:dLbls>
          <c:xVal>
            <c:numRef>
              <c:f>График!$B$18</c:f>
              <c:numCache>
                <c:formatCode>0.00</c:formatCode>
                <c:ptCount val="1"/>
                <c:pt idx="0">
                  <c:v>-1</c:v>
                </c:pt>
              </c:numCache>
            </c:numRef>
          </c:xVal>
          <c:yVal>
            <c:numRef>
              <c:f>График!$B$19</c:f>
              <c:numCache>
                <c:formatCode>0.00</c:formatCode>
                <c:ptCount val="1"/>
                <c:pt idx="0">
                  <c:v>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873856"/>
        <c:axId val="150743296"/>
      </c:scatterChart>
      <c:valAx>
        <c:axId val="7487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accent2">
                <a:lumMod val="75000"/>
              </a:schemeClr>
            </a:solidFill>
          </a:ln>
        </c:spPr>
        <c:crossAx val="150743296"/>
        <c:crosses val="autoZero"/>
        <c:crossBetween val="midCat"/>
      </c:valAx>
      <c:valAx>
        <c:axId val="150743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accent2">
                <a:lumMod val="75000"/>
              </a:schemeClr>
            </a:solidFill>
          </a:ln>
        </c:spPr>
        <c:crossAx val="74873856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'Сдвиг-Отражение'!$C$38</c:f>
              <c:strCache>
                <c:ptCount val="1"/>
                <c:pt idx="0">
                  <c:v>y=0,5*x^2-3*x+2</c:v>
                </c:pt>
              </c:strCache>
            </c:strRef>
          </c:tx>
          <c:marker>
            <c:symbol val="none"/>
          </c:marker>
          <c:xVal>
            <c:numRef>
              <c:f>'Сдвиг-Отражение'!$B$39:$B$59</c:f>
              <c:numCache>
                <c:formatCode>0.00</c:formatCode>
                <c:ptCount val="21"/>
                <c:pt idx="0">
                  <c:v>-1.9497474683058318</c:v>
                </c:pt>
                <c:pt idx="1">
                  <c:v>-1.4547727214752486</c:v>
                </c:pt>
                <c:pt idx="2">
                  <c:v>-0.95979797464466543</c:v>
                </c:pt>
                <c:pt idx="3">
                  <c:v>-0.46482322781408225</c:v>
                </c:pt>
                <c:pt idx="4">
                  <c:v>3.0151519016500927E-2</c:v>
                </c:pt>
                <c:pt idx="5">
                  <c:v>0.52512626584708411</c:v>
                </c:pt>
                <c:pt idx="6">
                  <c:v>1.0201010126776673</c:v>
                </c:pt>
                <c:pt idx="7">
                  <c:v>1.5150757595082505</c:v>
                </c:pt>
                <c:pt idx="8">
                  <c:v>2.0100505063388336</c:v>
                </c:pt>
                <c:pt idx="9">
                  <c:v>2.5050252531694168</c:v>
                </c:pt>
                <c:pt idx="10">
                  <c:v>3</c:v>
                </c:pt>
                <c:pt idx="11">
                  <c:v>3.4949747468305832</c:v>
                </c:pt>
                <c:pt idx="12">
                  <c:v>3.9899494936611664</c:v>
                </c:pt>
                <c:pt idx="13">
                  <c:v>4.4849242404917495</c:v>
                </c:pt>
                <c:pt idx="14">
                  <c:v>4.9798989873223327</c:v>
                </c:pt>
                <c:pt idx="15">
                  <c:v>5.4748737341529159</c:v>
                </c:pt>
                <c:pt idx="16">
                  <c:v>5.9698484809834991</c:v>
                </c:pt>
                <c:pt idx="17">
                  <c:v>6.4648232278140823</c:v>
                </c:pt>
                <c:pt idx="18">
                  <c:v>6.9597979746446654</c:v>
                </c:pt>
                <c:pt idx="19">
                  <c:v>7.4547727214752486</c:v>
                </c:pt>
                <c:pt idx="20">
                  <c:v>7.9497474683058318</c:v>
                </c:pt>
              </c:numCache>
            </c:numRef>
          </c:xVal>
          <c:yVal>
            <c:numRef>
              <c:f>'Сдвиг-Отражение'!$C$39:$C$59</c:f>
              <c:numCache>
                <c:formatCode>0.00</c:formatCode>
                <c:ptCount val="21"/>
                <c:pt idx="0">
                  <c:v>9.7499999999999964</c:v>
                </c:pt>
                <c:pt idx="1">
                  <c:v>7.4224999999999968</c:v>
                </c:pt>
                <c:pt idx="2">
                  <c:v>5.3399999999999972</c:v>
                </c:pt>
                <c:pt idx="3">
                  <c:v>3.5024999999999977</c:v>
                </c:pt>
                <c:pt idx="4">
                  <c:v>1.9099999999999984</c:v>
                </c:pt>
                <c:pt idx="5">
                  <c:v>0.56249999999999889</c:v>
                </c:pt>
                <c:pt idx="6">
                  <c:v>-0.54000000000000092</c:v>
                </c:pt>
                <c:pt idx="7">
                  <c:v>-1.3975000000000004</c:v>
                </c:pt>
                <c:pt idx="8">
                  <c:v>-2.0099999999999998</c:v>
                </c:pt>
                <c:pt idx="9">
                  <c:v>-2.3774999999999995</c:v>
                </c:pt>
                <c:pt idx="10">
                  <c:v>-2.5</c:v>
                </c:pt>
                <c:pt idx="11">
                  <c:v>-2.3775000000000013</c:v>
                </c:pt>
                <c:pt idx="12">
                  <c:v>-2.0099999999999998</c:v>
                </c:pt>
                <c:pt idx="13">
                  <c:v>-1.3974999999999991</c:v>
                </c:pt>
                <c:pt idx="14">
                  <c:v>-0.54000000000000092</c:v>
                </c:pt>
                <c:pt idx="15">
                  <c:v>0.56249999999999822</c:v>
                </c:pt>
                <c:pt idx="16">
                  <c:v>1.9100000000000001</c:v>
                </c:pt>
                <c:pt idx="17">
                  <c:v>3.5024999999999977</c:v>
                </c:pt>
                <c:pt idx="18">
                  <c:v>5.3399999999999963</c:v>
                </c:pt>
                <c:pt idx="19">
                  <c:v>7.4224999999999959</c:v>
                </c:pt>
                <c:pt idx="20">
                  <c:v>9.7499999999999929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'Сдвиг-Отражение'!$A$32</c:f>
              <c:strCache>
                <c:ptCount val="1"/>
                <c:pt idx="0">
                  <c:v>Экстремум</c:v>
                </c:pt>
              </c:strCache>
            </c:strRef>
          </c:tx>
          <c:marker>
            <c:symbol val="circle"/>
            <c:size val="7"/>
          </c:marker>
          <c:dLbls>
            <c:txPr>
              <a:bodyPr/>
              <a:lstStyle/>
              <a:p>
                <a:pPr>
                  <a:defRPr sz="900" b="1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1"/>
            <c:showSerName val="1"/>
            <c:showPercent val="0"/>
            <c:showBubbleSize val="0"/>
            <c:separator>; </c:separator>
            <c:showLeaderLines val="0"/>
          </c:dLbls>
          <c:xVal>
            <c:numRef>
              <c:f>'Сдвиг-Отражение'!$B$33</c:f>
              <c:numCache>
                <c:formatCode>0.00</c:formatCode>
                <c:ptCount val="1"/>
                <c:pt idx="0">
                  <c:v>3</c:v>
                </c:pt>
              </c:numCache>
            </c:numRef>
          </c:xVal>
          <c:yVal>
            <c:numRef>
              <c:f>'Сдвиг-Отражение'!$B$34</c:f>
              <c:numCache>
                <c:formatCode>0.00</c:formatCode>
                <c:ptCount val="1"/>
                <c:pt idx="0">
                  <c:v>-2.5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562880"/>
        <c:axId val="168333312"/>
      </c:scatterChart>
      <c:valAx>
        <c:axId val="129562880"/>
        <c:scaling>
          <c:orientation val="minMax"/>
          <c:max val="10"/>
          <c:min val="-10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spPr>
          <a:ln w="25400">
            <a:solidFill>
              <a:schemeClr val="accent2">
                <a:lumMod val="7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4">
                    <a:lumMod val="75000"/>
                  </a:schemeClr>
                </a:solidFill>
              </a:defRPr>
            </a:pPr>
            <a:endParaRPr lang="ru-RU"/>
          </a:p>
        </c:txPr>
        <c:crossAx val="168333312"/>
        <c:crosses val="autoZero"/>
        <c:crossBetween val="midCat"/>
        <c:majorUnit val="1"/>
      </c:valAx>
      <c:valAx>
        <c:axId val="168333312"/>
        <c:scaling>
          <c:orientation val="minMax"/>
          <c:max val="10"/>
          <c:min val="-1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spPr>
          <a:ln w="25400">
            <a:solidFill>
              <a:schemeClr val="accent2">
                <a:lumMod val="7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4">
                    <a:lumMod val="75000"/>
                  </a:schemeClr>
                </a:solidFill>
              </a:defRPr>
            </a:pPr>
            <a:endParaRPr lang="ru-RU"/>
          </a:p>
        </c:txPr>
        <c:crossAx val="129562880"/>
        <c:crosses val="autoZero"/>
        <c:crossBetween val="midCat"/>
        <c:maj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trlProps/ctrlProp1.xml><?xml version="1.0" encoding="utf-8"?>
<formControlPr xmlns="http://schemas.microsoft.com/office/spreadsheetml/2009/9/main" objectType="CheckBox" fmlaLink="$E$22" lockText="1" noThreeD="1"/>
</file>

<file path=xl/ctrlProps/ctrlProp2.xml><?xml version="1.0" encoding="utf-8"?>
<formControlPr xmlns="http://schemas.microsoft.com/office/spreadsheetml/2009/9/main" objectType="Spin" dx="16" fmlaLink="$C$10" max="20" page="10" val="12"/>
</file>

<file path=xl/ctrlProps/ctrlProp3.xml><?xml version="1.0" encoding="utf-8"?>
<formControlPr xmlns="http://schemas.microsoft.com/office/spreadsheetml/2009/9/main" objectType="Scroll" dx="16" fmlaLink="$C$9" horiz="1" max="20" page="3" val="14"/>
</file>

<file path=xl/ctrlProps/ctrlProp4.xml><?xml version="1.0" encoding="utf-8"?>
<formControlPr xmlns="http://schemas.microsoft.com/office/spreadsheetml/2009/9/main" objectType="CheckBox" fmlaLink="$C$1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8</xdr:row>
      <xdr:rowOff>76199</xdr:rowOff>
    </xdr:from>
    <xdr:to>
      <xdr:col>15</xdr:col>
      <xdr:colOff>304800</xdr:colOff>
      <xdr:row>35</xdr:row>
      <xdr:rowOff>47625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19</xdr:row>
          <xdr:rowOff>76200</xdr:rowOff>
        </xdr:from>
        <xdr:to>
          <xdr:col>6</xdr:col>
          <xdr:colOff>66675</xdr:colOff>
          <xdr:row>21</xdr:row>
          <xdr:rowOff>171450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Отображать отраженный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361949</xdr:colOff>
      <xdr:row>14</xdr:row>
      <xdr:rowOff>104775</xdr:rowOff>
    </xdr:from>
    <xdr:to>
      <xdr:col>12</xdr:col>
      <xdr:colOff>238125</xdr:colOff>
      <xdr:row>41</xdr:row>
      <xdr:rowOff>114300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152400</xdr:colOff>
          <xdr:row>9</xdr:row>
          <xdr:rowOff>19050</xdr:rowOff>
        </xdr:from>
        <xdr:to>
          <xdr:col>2</xdr:col>
          <xdr:colOff>352425</xdr:colOff>
          <xdr:row>9</xdr:row>
          <xdr:rowOff>361950</xdr:rowOff>
        </xdr:to>
        <xdr:sp macro="" textlink="">
          <xdr:nvSpPr>
            <xdr:cNvPr id="2051" name="Spinner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8</xdr:row>
          <xdr:rowOff>57150</xdr:rowOff>
        </xdr:from>
        <xdr:to>
          <xdr:col>3</xdr:col>
          <xdr:colOff>542925</xdr:colOff>
          <xdr:row>8</xdr:row>
          <xdr:rowOff>219074</xdr:rowOff>
        </xdr:to>
        <xdr:sp macro="" textlink="">
          <xdr:nvSpPr>
            <xdr:cNvPr id="2052" name="Scroll Bar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9</xdr:row>
          <xdr:rowOff>323850</xdr:rowOff>
        </xdr:from>
        <xdr:to>
          <xdr:col>3</xdr:col>
          <xdr:colOff>495300</xdr:colOff>
          <xdr:row>11</xdr:row>
          <xdr:rowOff>57150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Отразить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kvadratnoe-uravnenie-stroim-grafik-funkcii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3.xml"/><Relationship Id="rId2" Type="http://schemas.openxmlformats.org/officeDocument/2006/relationships/hyperlink" Target="http://excel2.ru/articles/kvadratnoe-uravnenie-stroim-grafik-funkcii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ctrlProp" Target="../ctrlProps/ctrlProp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H43"/>
  <sheetViews>
    <sheetView tabSelected="1" workbookViewId="0">
      <selection activeCell="A2" sqref="A2"/>
    </sheetView>
  </sheetViews>
  <sheetFormatPr defaultRowHeight="15" x14ac:dyDescent="0.25"/>
  <cols>
    <col min="1" max="1" width="11.140625" customWidth="1"/>
    <col min="2" max="2" width="10.5703125" customWidth="1"/>
    <col min="3" max="3" width="12.28515625" customWidth="1"/>
    <col min="5" max="5" width="13.28515625" customWidth="1"/>
    <col min="270" max="270" width="10" customWidth="1"/>
    <col min="351" max="351" width="8.5703125" customWidth="1"/>
  </cols>
  <sheetData>
    <row r="1" spans="1:8" ht="26.25" x14ac:dyDescent="0.25">
      <c r="A1" s="24" t="s">
        <v>40</v>
      </c>
      <c r="B1" s="24"/>
      <c r="C1" s="24"/>
      <c r="D1" s="24"/>
      <c r="E1" s="24"/>
      <c r="F1" s="24"/>
      <c r="G1" s="24"/>
      <c r="H1" s="24"/>
    </row>
    <row r="2" spans="1:8" ht="15.75" x14ac:dyDescent="0.25">
      <c r="A2" s="25" t="s">
        <v>41</v>
      </c>
      <c r="B2" s="26"/>
      <c r="C2" s="26"/>
      <c r="D2" s="26"/>
      <c r="E2" s="26"/>
      <c r="F2" s="26"/>
      <c r="G2" s="26"/>
      <c r="H2" s="26"/>
    </row>
    <row r="3" spans="1:8" ht="18.75" x14ac:dyDescent="0.25">
      <c r="A3" s="27" t="s">
        <v>51</v>
      </c>
      <c r="B3" s="27"/>
      <c r="C3" s="27"/>
      <c r="D3" s="27"/>
      <c r="E3" s="27"/>
      <c r="F3" s="27"/>
      <c r="G3" s="27"/>
      <c r="H3" s="27"/>
    </row>
    <row r="4" spans="1:8" x14ac:dyDescent="0.25">
      <c r="A4" s="30" t="s">
        <v>43</v>
      </c>
      <c r="B4" s="28"/>
      <c r="C4" s="28"/>
      <c r="D4" s="28"/>
      <c r="E4" s="28"/>
      <c r="F4" s="28"/>
      <c r="G4" s="28"/>
      <c r="H4" s="28"/>
    </row>
    <row r="5" spans="1:8" x14ac:dyDescent="0.25">
      <c r="A5" s="5" t="s">
        <v>44</v>
      </c>
      <c r="E5" t="s">
        <v>19</v>
      </c>
    </row>
    <row r="6" spans="1:8" x14ac:dyDescent="0.25">
      <c r="A6" s="2" t="s">
        <v>5</v>
      </c>
      <c r="B6" s="2" t="s">
        <v>3</v>
      </c>
      <c r="C6" s="2" t="s">
        <v>2</v>
      </c>
      <c r="E6" s="2" t="s">
        <v>45</v>
      </c>
      <c r="F6" s="2" t="s">
        <v>46</v>
      </c>
      <c r="G6" s="2" t="s">
        <v>47</v>
      </c>
    </row>
    <row r="7" spans="1:8" x14ac:dyDescent="0.25">
      <c r="A7" s="6">
        <v>2</v>
      </c>
      <c r="B7" s="6">
        <v>4</v>
      </c>
      <c r="C7" s="6">
        <v>0</v>
      </c>
      <c r="E7" s="10">
        <f>-A7</f>
        <v>-2</v>
      </c>
      <c r="F7" s="10">
        <f>-B7</f>
        <v>-4</v>
      </c>
      <c r="G7" s="10">
        <f>2*B18*(A7*B18+B7)+C7</f>
        <v>-4</v>
      </c>
      <c r="H7" t="s">
        <v>15</v>
      </c>
    </row>
    <row r="8" spans="1:8" x14ac:dyDescent="0.25">
      <c r="A8" s="16" t="str">
        <f>IF(A7=1,"",IF(A7=-1,"-",A7&amp;"*"))</f>
        <v>2*</v>
      </c>
      <c r="B8" s="16" t="str">
        <f>IF(B7=1,"+x",IF(B7=-1,"-x",IF(B7=0,"",IF(B7&lt;0,B7&amp;"*x","+"&amp;B7&amp;"*x"))))</f>
        <v>+4*x</v>
      </c>
      <c r="C8" s="16" t="str">
        <f>IF(C7=0,"",IF(C7&gt;0,"+"&amp;C7,C7))</f>
        <v/>
      </c>
    </row>
    <row r="9" spans="1:8" ht="6.75" customHeight="1" x14ac:dyDescent="0.25">
      <c r="A9" s="16"/>
      <c r="B9" s="16"/>
      <c r="C9" s="16"/>
    </row>
    <row r="10" spans="1:8" x14ac:dyDescent="0.25">
      <c r="A10" s="5" t="s">
        <v>49</v>
      </c>
      <c r="E10" s="5" t="s">
        <v>17</v>
      </c>
    </row>
    <row r="11" spans="1:8" x14ac:dyDescent="0.25">
      <c r="A11" s="1">
        <f>B7*B7-4*A7*C7</f>
        <v>16</v>
      </c>
      <c r="B11" t="str">
        <f>VLOOKUP(A11,{-1E+307,"Нет корней";0,"1 корень (2 совпадающих)";1E-307,"2 корня"},2)</f>
        <v>2 корня</v>
      </c>
      <c r="E11" s="1">
        <f>F7*F7-4*E7*G7</f>
        <v>-16</v>
      </c>
      <c r="F11" t="str">
        <f>VLOOKUP(E11,{-1E+307,"Нет корней";0,"1 корень (2 совпадающих)";1E-307,"2 корня"},2)</f>
        <v>Нет корней</v>
      </c>
    </row>
    <row r="12" spans="1:8" ht="5.25" customHeight="1" x14ac:dyDescent="0.25"/>
    <row r="13" spans="1:8" x14ac:dyDescent="0.25">
      <c r="A13" s="5" t="s">
        <v>10</v>
      </c>
      <c r="E13" s="5" t="s">
        <v>48</v>
      </c>
    </row>
    <row r="14" spans="1:8" x14ac:dyDescent="0.25">
      <c r="A14" s="2" t="s">
        <v>11</v>
      </c>
      <c r="B14" s="7">
        <f>(-B7+SQRT(A11))/(2*A7)</f>
        <v>0</v>
      </c>
      <c r="E14" s="2" t="s">
        <v>11</v>
      </c>
      <c r="F14" s="7" t="e">
        <f>(-F7+SQRT(E11))/(2*E7)</f>
        <v>#NUM!</v>
      </c>
    </row>
    <row r="15" spans="1:8" x14ac:dyDescent="0.25">
      <c r="A15" s="2" t="s">
        <v>4</v>
      </c>
      <c r="B15" s="7">
        <f>(-B7-SQRT(A11))/(2*A7)</f>
        <v>-2</v>
      </c>
      <c r="E15" s="2" t="s">
        <v>4</v>
      </c>
      <c r="F15" s="7" t="e">
        <f>(-F7-SQRT(E11))/(2*E7)</f>
        <v>#NUM!</v>
      </c>
    </row>
    <row r="16" spans="1:8" ht="3.75" customHeight="1" x14ac:dyDescent="0.25">
      <c r="A16" s="11"/>
      <c r="B16" s="12"/>
      <c r="D16" s="11"/>
      <c r="E16" s="13"/>
    </row>
    <row r="17" spans="1:6" x14ac:dyDescent="0.25">
      <c r="A17" s="14" t="str">
        <f>"Экстремум ("&amp;IF(A7&gt;0,"Минимум","Максимум")&amp;")"</f>
        <v>Экстремум (Минимум)</v>
      </c>
      <c r="D17" s="11"/>
      <c r="E17" s="13"/>
    </row>
    <row r="18" spans="1:6" x14ac:dyDescent="0.25">
      <c r="A18" s="2" t="s">
        <v>1</v>
      </c>
      <c r="B18" s="15">
        <f>-B7/2/A7</f>
        <v>-1</v>
      </c>
      <c r="D18" s="11"/>
      <c r="E18" s="18" t="s">
        <v>16</v>
      </c>
      <c r="F18" s="7">
        <f>IF(A11=0,3,IF(A11&gt;0,MAX(B14:B15)-MIN(B14:B15),MAX(F14:F15)-MIN(F14:F15)))/10</f>
        <v>0.2</v>
      </c>
    </row>
    <row r="19" spans="1:6" x14ac:dyDescent="0.25">
      <c r="A19" s="2" t="s">
        <v>0</v>
      </c>
      <c r="B19" s="15">
        <f>A7*B18^2+B7*B18+C7</f>
        <v>-2</v>
      </c>
    </row>
    <row r="20" spans="1:6" ht="6.75" customHeight="1" x14ac:dyDescent="0.25">
      <c r="F20" s="8"/>
    </row>
    <row r="21" spans="1:6" x14ac:dyDescent="0.25">
      <c r="A21" s="17" t="s">
        <v>18</v>
      </c>
      <c r="C21" s="8"/>
    </row>
    <row r="22" spans="1:6" x14ac:dyDescent="0.25">
      <c r="A22" s="2" t="s">
        <v>13</v>
      </c>
      <c r="B22" s="2" t="s">
        <v>1</v>
      </c>
      <c r="C22" s="2" t="str">
        <f>"y="&amp;A8&amp;"x^2"&amp;B8&amp;C8</f>
        <v>y=2*x^2+4*x</v>
      </c>
      <c r="D22" s="2" t="s">
        <v>14</v>
      </c>
      <c r="E22" t="b">
        <v>0</v>
      </c>
    </row>
    <row r="23" spans="1:6" x14ac:dyDescent="0.25">
      <c r="A23" s="1">
        <v>-10</v>
      </c>
      <c r="B23" s="1">
        <f t="shared" ref="B23:B43" si="0">$B$18+A23*$F$18</f>
        <v>-3</v>
      </c>
      <c r="C23" s="1">
        <f>$A$7*B23*B23+$B$7*B23+$C$7</f>
        <v>6</v>
      </c>
      <c r="D23" s="1" t="e">
        <f>IF($E$22,$E$7*B23*B23+$F$7*B23+$G$7,NA())</f>
        <v>#N/A</v>
      </c>
    </row>
    <row r="24" spans="1:6" x14ac:dyDescent="0.25">
      <c r="A24" s="1">
        <v>-9</v>
      </c>
      <c r="B24" s="1">
        <f t="shared" si="0"/>
        <v>-2.8</v>
      </c>
      <c r="C24" s="1">
        <f t="shared" ref="C24:C43" si="1">$A$7*B24*B24+$B$7*B24+$C$7</f>
        <v>4.4799999999999986</v>
      </c>
      <c r="D24" s="1" t="e">
        <f t="shared" ref="D24:D43" si="2">IF($E$22,$E$7*B24*B24+$F$7*B24+$G$7,NA())</f>
        <v>#N/A</v>
      </c>
    </row>
    <row r="25" spans="1:6" x14ac:dyDescent="0.25">
      <c r="A25" s="1">
        <v>-8</v>
      </c>
      <c r="B25" s="1">
        <f t="shared" si="0"/>
        <v>-2.6</v>
      </c>
      <c r="C25" s="1">
        <f t="shared" si="1"/>
        <v>3.120000000000001</v>
      </c>
      <c r="D25" s="1" t="e">
        <f t="shared" si="2"/>
        <v>#N/A</v>
      </c>
    </row>
    <row r="26" spans="1:6" x14ac:dyDescent="0.25">
      <c r="A26" s="1">
        <v>-7</v>
      </c>
      <c r="B26" s="1">
        <f t="shared" si="0"/>
        <v>-2.4000000000000004</v>
      </c>
      <c r="C26" s="1">
        <f t="shared" si="1"/>
        <v>1.9200000000000017</v>
      </c>
      <c r="D26" s="1" t="e">
        <f t="shared" si="2"/>
        <v>#N/A</v>
      </c>
    </row>
    <row r="27" spans="1:6" x14ac:dyDescent="0.25">
      <c r="A27" s="1">
        <v>-6</v>
      </c>
      <c r="B27" s="1">
        <f t="shared" si="0"/>
        <v>-2.2000000000000002</v>
      </c>
      <c r="C27" s="1">
        <f t="shared" si="1"/>
        <v>0.88000000000000078</v>
      </c>
      <c r="D27" s="1" t="e">
        <f t="shared" si="2"/>
        <v>#N/A</v>
      </c>
    </row>
    <row r="28" spans="1:6" x14ac:dyDescent="0.25">
      <c r="A28" s="1">
        <v>-5</v>
      </c>
      <c r="B28" s="1">
        <f t="shared" si="0"/>
        <v>-2</v>
      </c>
      <c r="C28" s="1">
        <f t="shared" si="1"/>
        <v>0</v>
      </c>
      <c r="D28" s="1" t="e">
        <f t="shared" si="2"/>
        <v>#N/A</v>
      </c>
    </row>
    <row r="29" spans="1:6" x14ac:dyDescent="0.25">
      <c r="A29" s="1">
        <v>-4</v>
      </c>
      <c r="B29" s="1">
        <f t="shared" si="0"/>
        <v>-1.8</v>
      </c>
      <c r="C29" s="1">
        <f t="shared" si="1"/>
        <v>-0.71999999999999975</v>
      </c>
      <c r="D29" s="1" t="e">
        <f t="shared" si="2"/>
        <v>#N/A</v>
      </c>
    </row>
    <row r="30" spans="1:6" x14ac:dyDescent="0.25">
      <c r="A30" s="1">
        <v>-3</v>
      </c>
      <c r="B30" s="1">
        <f t="shared" si="0"/>
        <v>-1.6</v>
      </c>
      <c r="C30" s="1">
        <f t="shared" si="1"/>
        <v>-1.2799999999999994</v>
      </c>
      <c r="D30" s="1" t="e">
        <f t="shared" si="2"/>
        <v>#N/A</v>
      </c>
    </row>
    <row r="31" spans="1:6" x14ac:dyDescent="0.25">
      <c r="A31" s="1">
        <v>-2</v>
      </c>
      <c r="B31" s="1">
        <f t="shared" si="0"/>
        <v>-1.4</v>
      </c>
      <c r="C31" s="1">
        <f t="shared" si="1"/>
        <v>-1.6800000000000002</v>
      </c>
      <c r="D31" s="1" t="e">
        <f t="shared" si="2"/>
        <v>#N/A</v>
      </c>
    </row>
    <row r="32" spans="1:6" x14ac:dyDescent="0.25">
      <c r="A32" s="1">
        <v>-1</v>
      </c>
      <c r="B32" s="1">
        <f t="shared" si="0"/>
        <v>-1.2</v>
      </c>
      <c r="C32" s="1">
        <f t="shared" si="1"/>
        <v>-1.92</v>
      </c>
      <c r="D32" s="1" t="e">
        <f t="shared" si="2"/>
        <v>#N/A</v>
      </c>
    </row>
    <row r="33" spans="1:4" x14ac:dyDescent="0.25">
      <c r="A33" s="9">
        <v>0</v>
      </c>
      <c r="B33" s="9">
        <f t="shared" si="0"/>
        <v>-1</v>
      </c>
      <c r="C33" s="9">
        <f t="shared" si="1"/>
        <v>-2</v>
      </c>
      <c r="D33" s="9" t="e">
        <f t="shared" si="2"/>
        <v>#N/A</v>
      </c>
    </row>
    <row r="34" spans="1:4" x14ac:dyDescent="0.25">
      <c r="A34" s="1">
        <v>1</v>
      </c>
      <c r="B34" s="1">
        <f t="shared" si="0"/>
        <v>-0.8</v>
      </c>
      <c r="C34" s="1">
        <f t="shared" si="1"/>
        <v>-1.92</v>
      </c>
      <c r="D34" s="1" t="e">
        <f t="shared" si="2"/>
        <v>#N/A</v>
      </c>
    </row>
    <row r="35" spans="1:4" x14ac:dyDescent="0.25">
      <c r="A35" s="1">
        <v>2</v>
      </c>
      <c r="B35" s="1">
        <f t="shared" si="0"/>
        <v>-0.6</v>
      </c>
      <c r="C35" s="1">
        <f t="shared" si="1"/>
        <v>-1.68</v>
      </c>
      <c r="D35" s="1" t="e">
        <f t="shared" si="2"/>
        <v>#N/A</v>
      </c>
    </row>
    <row r="36" spans="1:4" x14ac:dyDescent="0.25">
      <c r="A36" s="1">
        <v>3</v>
      </c>
      <c r="B36" s="1">
        <f t="shared" si="0"/>
        <v>-0.39999999999999991</v>
      </c>
      <c r="C36" s="1">
        <f t="shared" si="1"/>
        <v>-1.2799999999999998</v>
      </c>
      <c r="D36" s="1" t="e">
        <f t="shared" si="2"/>
        <v>#N/A</v>
      </c>
    </row>
    <row r="37" spans="1:4" x14ac:dyDescent="0.25">
      <c r="A37" s="1">
        <v>4</v>
      </c>
      <c r="B37" s="1">
        <f t="shared" si="0"/>
        <v>-0.19999999999999996</v>
      </c>
      <c r="C37" s="1">
        <f t="shared" si="1"/>
        <v>-0.71999999999999986</v>
      </c>
      <c r="D37" s="1" t="e">
        <f t="shared" si="2"/>
        <v>#N/A</v>
      </c>
    </row>
    <row r="38" spans="1:4" x14ac:dyDescent="0.25">
      <c r="A38" s="1">
        <v>5</v>
      </c>
      <c r="B38" s="1">
        <f t="shared" si="0"/>
        <v>0</v>
      </c>
      <c r="C38" s="1">
        <f t="shared" si="1"/>
        <v>0</v>
      </c>
      <c r="D38" s="1" t="e">
        <f t="shared" si="2"/>
        <v>#N/A</v>
      </c>
    </row>
    <row r="39" spans="1:4" x14ac:dyDescent="0.25">
      <c r="A39" s="1">
        <v>6</v>
      </c>
      <c r="B39" s="1">
        <f t="shared" si="0"/>
        <v>0.20000000000000018</v>
      </c>
      <c r="C39" s="1">
        <f t="shared" si="1"/>
        <v>0.88000000000000089</v>
      </c>
      <c r="D39" s="1" t="e">
        <f t="shared" si="2"/>
        <v>#N/A</v>
      </c>
    </row>
    <row r="40" spans="1:4" x14ac:dyDescent="0.25">
      <c r="A40" s="1">
        <v>7</v>
      </c>
      <c r="B40" s="1">
        <f t="shared" si="0"/>
        <v>0.40000000000000013</v>
      </c>
      <c r="C40" s="1">
        <f t="shared" si="1"/>
        <v>1.9200000000000008</v>
      </c>
      <c r="D40" s="1" t="e">
        <f t="shared" si="2"/>
        <v>#N/A</v>
      </c>
    </row>
    <row r="41" spans="1:4" x14ac:dyDescent="0.25">
      <c r="A41" s="1">
        <v>8</v>
      </c>
      <c r="B41" s="1">
        <f t="shared" si="0"/>
        <v>0.60000000000000009</v>
      </c>
      <c r="C41" s="1">
        <f t="shared" si="1"/>
        <v>3.1200000000000006</v>
      </c>
      <c r="D41" s="1" t="e">
        <f t="shared" si="2"/>
        <v>#N/A</v>
      </c>
    </row>
    <row r="42" spans="1:4" x14ac:dyDescent="0.25">
      <c r="A42" s="1">
        <v>9</v>
      </c>
      <c r="B42" s="1">
        <f t="shared" si="0"/>
        <v>0.8</v>
      </c>
      <c r="C42" s="1">
        <f t="shared" si="1"/>
        <v>4.4800000000000004</v>
      </c>
      <c r="D42" s="1" t="e">
        <f t="shared" si="2"/>
        <v>#N/A</v>
      </c>
    </row>
    <row r="43" spans="1:4" x14ac:dyDescent="0.25">
      <c r="A43" s="1">
        <v>10</v>
      </c>
      <c r="B43" s="1">
        <f t="shared" si="0"/>
        <v>1</v>
      </c>
      <c r="C43" s="1">
        <f t="shared" si="1"/>
        <v>6</v>
      </c>
      <c r="D43" s="1" t="e">
        <f t="shared" si="2"/>
        <v>#N/A</v>
      </c>
    </row>
  </sheetData>
  <mergeCells count="1">
    <mergeCell ref="A1:H1"/>
  </mergeCells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4</xdr:col>
                    <xdr:colOff>66675</xdr:colOff>
                    <xdr:row>19</xdr:row>
                    <xdr:rowOff>76200</xdr:rowOff>
                  </from>
                  <to>
                    <xdr:col>6</xdr:col>
                    <xdr:colOff>66675</xdr:colOff>
                    <xdr:row>21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9"/>
  <sheetViews>
    <sheetView workbookViewId="0">
      <selection activeCell="A2" sqref="A2"/>
    </sheetView>
  </sheetViews>
  <sheetFormatPr defaultRowHeight="15" x14ac:dyDescent="0.25"/>
  <cols>
    <col min="1" max="1" width="11.42578125" customWidth="1"/>
    <col min="2" max="2" width="10.5703125" customWidth="1"/>
    <col min="3" max="3" width="10.28515625" customWidth="1"/>
    <col min="5" max="5" width="13.28515625" customWidth="1"/>
    <col min="270" max="270" width="10" customWidth="1"/>
    <col min="351" max="351" width="8.5703125" customWidth="1"/>
  </cols>
  <sheetData>
    <row r="1" spans="1:8" ht="26.25" x14ac:dyDescent="0.25">
      <c r="A1" s="24" t="s">
        <v>40</v>
      </c>
      <c r="B1" s="24"/>
      <c r="C1" s="24"/>
      <c r="D1" s="24"/>
      <c r="E1" s="24"/>
      <c r="F1" s="24"/>
      <c r="G1" s="24"/>
      <c r="H1" s="24"/>
    </row>
    <row r="2" spans="1:8" ht="15.75" x14ac:dyDescent="0.25">
      <c r="A2" s="25" t="s">
        <v>41</v>
      </c>
      <c r="B2" s="26"/>
      <c r="C2" s="26"/>
      <c r="D2" s="26"/>
      <c r="E2" s="26"/>
      <c r="F2" s="26"/>
      <c r="G2" s="26"/>
      <c r="H2" s="26"/>
    </row>
    <row r="3" spans="1:8" ht="18.75" x14ac:dyDescent="0.25">
      <c r="A3" s="27" t="s">
        <v>52</v>
      </c>
      <c r="B3" s="27"/>
      <c r="C3" s="27"/>
      <c r="D3" s="27"/>
      <c r="E3" s="27"/>
      <c r="F3" s="27"/>
      <c r="G3" s="27"/>
      <c r="H3" s="27"/>
    </row>
    <row r="4" spans="1:8" x14ac:dyDescent="0.25">
      <c r="A4" s="30" t="s">
        <v>42</v>
      </c>
      <c r="B4" s="28"/>
      <c r="C4" s="28"/>
      <c r="D4" s="28"/>
      <c r="E4" s="28"/>
      <c r="F4" s="28"/>
      <c r="G4" s="28"/>
      <c r="H4" s="28"/>
    </row>
    <row r="5" spans="1:8" x14ac:dyDescent="0.25">
      <c r="A5" s="5" t="s">
        <v>20</v>
      </c>
    </row>
    <row r="6" spans="1:8" x14ac:dyDescent="0.25">
      <c r="A6" s="2" t="s">
        <v>5</v>
      </c>
      <c r="B6" s="2" t="s">
        <v>24</v>
      </c>
      <c r="C6" s="2" t="s">
        <v>25</v>
      </c>
    </row>
    <row r="7" spans="1:8" x14ac:dyDescent="0.25">
      <c r="A7" s="6">
        <v>0.5</v>
      </c>
      <c r="B7" s="6">
        <v>1</v>
      </c>
      <c r="C7" s="6">
        <v>-4</v>
      </c>
    </row>
    <row r="9" spans="1:8" ht="30" x14ac:dyDescent="0.25">
      <c r="A9" s="19" t="s">
        <v>21</v>
      </c>
      <c r="B9" s="1">
        <f>C9-10</f>
        <v>4</v>
      </c>
      <c r="C9" s="29">
        <v>14</v>
      </c>
      <c r="D9" s="1"/>
    </row>
    <row r="10" spans="1:8" ht="30" x14ac:dyDescent="0.25">
      <c r="A10" s="19" t="s">
        <v>22</v>
      </c>
      <c r="B10" s="1">
        <f>C10-10</f>
        <v>2</v>
      </c>
      <c r="C10" s="29">
        <v>12</v>
      </c>
      <c r="D10" s="1"/>
    </row>
    <row r="11" spans="1:8" x14ac:dyDescent="0.25">
      <c r="A11" s="11"/>
      <c r="C11" s="16" t="b">
        <v>0</v>
      </c>
    </row>
    <row r="12" spans="1:8" x14ac:dyDescent="0.25">
      <c r="A12" s="5" t="s">
        <v>34</v>
      </c>
      <c r="E12" s="5" t="s">
        <v>39</v>
      </c>
    </row>
    <row r="13" spans="1:8" x14ac:dyDescent="0.25">
      <c r="A13" s="2" t="s">
        <v>50</v>
      </c>
      <c r="B13" s="2" t="s">
        <v>26</v>
      </c>
      <c r="C13" s="2" t="s">
        <v>27</v>
      </c>
      <c r="E13" s="2" t="s">
        <v>37</v>
      </c>
      <c r="F13" s="2" t="s">
        <v>35</v>
      </c>
      <c r="G13" s="2" t="s">
        <v>36</v>
      </c>
    </row>
    <row r="14" spans="1:8" x14ac:dyDescent="0.25">
      <c r="A14" s="10">
        <f>A7</f>
        <v>0.5</v>
      </c>
      <c r="B14" s="10">
        <f>B7-2*A7*B9</f>
        <v>-3</v>
      </c>
      <c r="C14" s="10">
        <f>C7-B7*B9+A7*B9*B9+B10</f>
        <v>2</v>
      </c>
      <c r="E14" s="1">
        <f>-A14</f>
        <v>-0.5</v>
      </c>
      <c r="F14" s="1">
        <f>-B14</f>
        <v>3</v>
      </c>
      <c r="G14" s="1">
        <f>2*D33*(A14*D33+B14)+C14</f>
        <v>-7</v>
      </c>
    </row>
    <row r="15" spans="1:8" x14ac:dyDescent="0.25">
      <c r="A15" s="16" t="str">
        <f>IF(A14=1,"",IF(A14=-1,"-",A14&amp;"*"))</f>
        <v>0,5*</v>
      </c>
      <c r="B15" s="16" t="str">
        <f>IF(B14=1,"+x",IF(B14=-1,"-x",IF(B14=0,"",IF(B14&lt;0,B14&amp;"*x","+"&amp;B14&amp;"*x"))))</f>
        <v>-3*x</v>
      </c>
      <c r="C15" s="16" t="str">
        <f>IF(C14=0,"",IF(C14&gt;0,"+"&amp;C14,C14))</f>
        <v>+2</v>
      </c>
      <c r="E15" s="16" t="str">
        <f>IF(E14=1,"",IF(E14=-1,"-",E14&amp;"*"))</f>
        <v>-0,5*</v>
      </c>
      <c r="F15" s="16" t="str">
        <f>IF(F14=1,"+x",IF(F14=-1,"-x",IF(F14=0,"",IF(F14&lt;0,F14&amp;"*x","+"&amp;F14&amp;"*x"))))</f>
        <v>+3*x</v>
      </c>
      <c r="G15" s="16">
        <f>IF(G14=0,"",IF(G14&gt;0,"+"&amp;G14,G14))</f>
        <v>-7</v>
      </c>
    </row>
    <row r="16" spans="1:8" x14ac:dyDescent="0.25">
      <c r="A16" s="16"/>
      <c r="B16" s="16"/>
      <c r="C16" s="16"/>
    </row>
    <row r="17" spans="1:5" x14ac:dyDescent="0.25">
      <c r="A17" s="5" t="s">
        <v>30</v>
      </c>
    </row>
    <row r="18" spans="1:5" x14ac:dyDescent="0.25">
      <c r="A18" s="31" t="s">
        <v>28</v>
      </c>
    </row>
    <row r="19" spans="1:5" x14ac:dyDescent="0.25">
      <c r="A19" s="31" t="s">
        <v>29</v>
      </c>
    </row>
    <row r="21" spans="1:5" x14ac:dyDescent="0.25">
      <c r="A21" s="5" t="s">
        <v>31</v>
      </c>
    </row>
    <row r="22" spans="1:5" x14ac:dyDescent="0.25">
      <c r="A22" s="31" t="s">
        <v>33</v>
      </c>
    </row>
    <row r="23" spans="1:5" x14ac:dyDescent="0.25">
      <c r="A23" s="31" t="s">
        <v>32</v>
      </c>
    </row>
    <row r="25" spans="1:5" x14ac:dyDescent="0.25">
      <c r="A25" s="5" t="s">
        <v>9</v>
      </c>
    </row>
    <row r="26" spans="1:5" x14ac:dyDescent="0.25">
      <c r="A26" s="1">
        <f>B14*B14-4*A14*C14</f>
        <v>5</v>
      </c>
      <c r="B26" t="str">
        <f>VLOOKUP(A26,{-1E+307,"Нет корней";0,"1 корень (2 совпадающих)";1E-307,"2 корня"},2)</f>
        <v>2 корня</v>
      </c>
    </row>
    <row r="28" spans="1:5" x14ac:dyDescent="0.25">
      <c r="A28" s="5" t="s">
        <v>10</v>
      </c>
    </row>
    <row r="29" spans="1:5" x14ac:dyDescent="0.25">
      <c r="A29" s="2" t="s">
        <v>11</v>
      </c>
      <c r="B29" s="7">
        <f>(-B14+SQRT(A26))/(2*A14)</f>
        <v>5.2360679774997898</v>
      </c>
    </row>
    <row r="30" spans="1:5" x14ac:dyDescent="0.25">
      <c r="A30" s="2" t="s">
        <v>4</v>
      </c>
      <c r="B30" s="7">
        <f>(-B14-SQRT(A26))/(2*A14)</f>
        <v>0.76393202250021019</v>
      </c>
    </row>
    <row r="31" spans="1:5" x14ac:dyDescent="0.25">
      <c r="A31" s="11"/>
      <c r="B31" s="12"/>
      <c r="D31" s="11"/>
      <c r="E31" s="13"/>
    </row>
    <row r="32" spans="1:5" x14ac:dyDescent="0.25">
      <c r="A32" s="14" t="s">
        <v>12</v>
      </c>
      <c r="D32" s="14" t="s">
        <v>38</v>
      </c>
      <c r="E32" s="13"/>
    </row>
    <row r="33" spans="1:4" x14ac:dyDescent="0.25">
      <c r="A33" s="2" t="s">
        <v>1</v>
      </c>
      <c r="B33" s="15">
        <f>-B14/2/A14</f>
        <v>3</v>
      </c>
      <c r="C33" s="20" t="s">
        <v>23</v>
      </c>
      <c r="D33" s="15">
        <f>-F14/2/E14</f>
        <v>3</v>
      </c>
    </row>
    <row r="34" spans="1:4" x14ac:dyDescent="0.25">
      <c r="A34" s="2" t="s">
        <v>0</v>
      </c>
      <c r="B34" s="15">
        <f>A14*B33^2+B14*B33+C14</f>
        <v>-2.5</v>
      </c>
      <c r="D34" s="15">
        <f>E14*D33^2+F14*D33+G14</f>
        <v>-2.5</v>
      </c>
    </row>
    <row r="36" spans="1:4" x14ac:dyDescent="0.25">
      <c r="A36" s="18" t="s">
        <v>16</v>
      </c>
      <c r="B36" s="21">
        <f>0.35/SQRT(ABS(A7))</f>
        <v>0.49497474683058318</v>
      </c>
    </row>
    <row r="37" spans="1:4" x14ac:dyDescent="0.25">
      <c r="C37" s="8"/>
    </row>
    <row r="38" spans="1:4" x14ac:dyDescent="0.25">
      <c r="A38" s="1" t="s">
        <v>13</v>
      </c>
      <c r="B38" s="2" t="s">
        <v>1</v>
      </c>
      <c r="C38" s="2" t="str">
        <f>IF(C11,"y="&amp;E15&amp;"x^2"&amp;F15&amp;G15,"y="&amp;A15&amp;"x^2"&amp;B15&amp;C15)</f>
        <v>y=0,5*x^2-3*x+2</v>
      </c>
    </row>
    <row r="39" spans="1:4" x14ac:dyDescent="0.25">
      <c r="A39" s="1">
        <v>-10</v>
      </c>
      <c r="B39" s="15">
        <f t="shared" ref="B39:B59" si="0">$B$33+A39*$B$36</f>
        <v>-1.9497474683058318</v>
      </c>
      <c r="C39" s="15">
        <f>IF($C$11,$E$14*B39*B39+$F$14*B39+$G$14,$A$14*B39*B39+$B$14*B39+$C$14)</f>
        <v>9.7499999999999964</v>
      </c>
    </row>
    <row r="40" spans="1:4" x14ac:dyDescent="0.25">
      <c r="A40" s="1">
        <v>-9</v>
      </c>
      <c r="B40" s="15">
        <f t="shared" si="0"/>
        <v>-1.4547727214752486</v>
      </c>
      <c r="C40" s="15">
        <f>IF($C$11,$E$14*B40*B40+$F$14*B40+$G$14,$A$14*B40*B40+$B$14*B40+$C$14)</f>
        <v>7.4224999999999968</v>
      </c>
    </row>
    <row r="41" spans="1:4" x14ac:dyDescent="0.25">
      <c r="A41" s="1">
        <v>-8</v>
      </c>
      <c r="B41" s="15">
        <f t="shared" si="0"/>
        <v>-0.95979797464466543</v>
      </c>
      <c r="C41" s="15">
        <f>IF($C$11,$E$14*B41*B41+$F$14*B41+$G$14,$A$14*B41*B41+$B$14*B41+$C$14)</f>
        <v>5.3399999999999972</v>
      </c>
    </row>
    <row r="42" spans="1:4" x14ac:dyDescent="0.25">
      <c r="A42" s="1">
        <v>-7</v>
      </c>
      <c r="B42" s="15">
        <f t="shared" si="0"/>
        <v>-0.46482322781408225</v>
      </c>
      <c r="C42" s="15">
        <f>IF($C$11,$E$14*B42*B42+$F$14*B42+$G$14,$A$14*B42*B42+$B$14*B42+$C$14)</f>
        <v>3.5024999999999977</v>
      </c>
    </row>
    <row r="43" spans="1:4" x14ac:dyDescent="0.25">
      <c r="A43" s="1">
        <v>-6</v>
      </c>
      <c r="B43" s="15">
        <f t="shared" si="0"/>
        <v>3.0151519016500927E-2</v>
      </c>
      <c r="C43" s="15">
        <f>IF($C$11,$E$14*B43*B43+$F$14*B43+$G$14,$A$14*B43*B43+$B$14*B43+$C$14)</f>
        <v>1.9099999999999984</v>
      </c>
    </row>
    <row r="44" spans="1:4" x14ac:dyDescent="0.25">
      <c r="A44" s="1">
        <v>-5</v>
      </c>
      <c r="B44" s="15">
        <f t="shared" si="0"/>
        <v>0.52512626584708411</v>
      </c>
      <c r="C44" s="15">
        <f>IF($C$11,$E$14*B44*B44+$F$14*B44+$G$14,$A$14*B44*B44+$B$14*B44+$C$14)</f>
        <v>0.56249999999999889</v>
      </c>
    </row>
    <row r="45" spans="1:4" x14ac:dyDescent="0.25">
      <c r="A45" s="1">
        <v>-4</v>
      </c>
      <c r="B45" s="15">
        <f t="shared" si="0"/>
        <v>1.0201010126776673</v>
      </c>
      <c r="C45" s="15">
        <f>IF($C$11,$E$14*B45*B45+$F$14*B45+$G$14,$A$14*B45*B45+$B$14*B45+$C$14)</f>
        <v>-0.54000000000000092</v>
      </c>
    </row>
    <row r="46" spans="1:4" x14ac:dyDescent="0.25">
      <c r="A46" s="1">
        <v>-3</v>
      </c>
      <c r="B46" s="15">
        <f t="shared" si="0"/>
        <v>1.5150757595082505</v>
      </c>
      <c r="C46" s="15">
        <f>IF($C$11,$E$14*B46*B46+$F$14*B46+$G$14,$A$14*B46*B46+$B$14*B46+$C$14)</f>
        <v>-1.3975000000000004</v>
      </c>
    </row>
    <row r="47" spans="1:4" x14ac:dyDescent="0.25">
      <c r="A47" s="1">
        <v>-2</v>
      </c>
      <c r="B47" s="15">
        <f t="shared" si="0"/>
        <v>2.0100505063388336</v>
      </c>
      <c r="C47" s="15">
        <f>IF($C$11,$E$14*B47*B47+$F$14*B47+$G$14,$A$14*B47*B47+$B$14*B47+$C$14)</f>
        <v>-2.0099999999999998</v>
      </c>
    </row>
    <row r="48" spans="1:4" x14ac:dyDescent="0.25">
      <c r="A48" s="1">
        <v>-1</v>
      </c>
      <c r="B48" s="15">
        <f t="shared" si="0"/>
        <v>2.5050252531694168</v>
      </c>
      <c r="C48" s="15">
        <f>IF($C$11,$E$14*B48*B48+$F$14*B48+$G$14,$A$14*B48*B48+$B$14*B48+$C$14)</f>
        <v>-2.3774999999999995</v>
      </c>
    </row>
    <row r="49" spans="1:3" x14ac:dyDescent="0.25">
      <c r="A49" s="9">
        <v>0</v>
      </c>
      <c r="B49" s="22">
        <f t="shared" si="0"/>
        <v>3</v>
      </c>
      <c r="C49" s="22">
        <f>IF($C$11,$E$14*B49*B49+$F$14*B49+$G$14,$A$14*B49*B49+$B$14*B49+$C$14)</f>
        <v>-2.5</v>
      </c>
    </row>
    <row r="50" spans="1:3" x14ac:dyDescent="0.25">
      <c r="A50" s="1">
        <v>1</v>
      </c>
      <c r="B50" s="15">
        <f t="shared" si="0"/>
        <v>3.4949747468305832</v>
      </c>
      <c r="C50" s="15">
        <f>IF($C$11,$E$14*B50*B50+$F$14*B50+$G$14,$A$14*B50*B50+$B$14*B50+$C$14)</f>
        <v>-2.3775000000000013</v>
      </c>
    </row>
    <row r="51" spans="1:3" x14ac:dyDescent="0.25">
      <c r="A51" s="1">
        <v>2</v>
      </c>
      <c r="B51" s="15">
        <f t="shared" si="0"/>
        <v>3.9899494936611664</v>
      </c>
      <c r="C51" s="15">
        <f>IF($C$11,$E$14*B51*B51+$F$14*B51+$G$14,$A$14*B51*B51+$B$14*B51+$C$14)</f>
        <v>-2.0099999999999998</v>
      </c>
    </row>
    <row r="52" spans="1:3" x14ac:dyDescent="0.25">
      <c r="A52" s="1">
        <v>3</v>
      </c>
      <c r="B52" s="15">
        <f t="shared" si="0"/>
        <v>4.4849242404917495</v>
      </c>
      <c r="C52" s="15">
        <f>IF($C$11,$E$14*B52*B52+$F$14*B52+$G$14,$A$14*B52*B52+$B$14*B52+$C$14)</f>
        <v>-1.3974999999999991</v>
      </c>
    </row>
    <row r="53" spans="1:3" x14ac:dyDescent="0.25">
      <c r="A53" s="1">
        <v>4</v>
      </c>
      <c r="B53" s="15">
        <f t="shared" si="0"/>
        <v>4.9798989873223327</v>
      </c>
      <c r="C53" s="15">
        <f>IF($C$11,$E$14*B53*B53+$F$14*B53+$G$14,$A$14*B53*B53+$B$14*B53+$C$14)</f>
        <v>-0.54000000000000092</v>
      </c>
    </row>
    <row r="54" spans="1:3" x14ac:dyDescent="0.25">
      <c r="A54" s="1">
        <v>5</v>
      </c>
      <c r="B54" s="15">
        <f t="shared" si="0"/>
        <v>5.4748737341529159</v>
      </c>
      <c r="C54" s="15">
        <f>IF($C$11,$E$14*B54*B54+$F$14*B54+$G$14,$A$14*B54*B54+$B$14*B54+$C$14)</f>
        <v>0.56249999999999822</v>
      </c>
    </row>
    <row r="55" spans="1:3" x14ac:dyDescent="0.25">
      <c r="A55" s="1">
        <v>6</v>
      </c>
      <c r="B55" s="15">
        <f t="shared" si="0"/>
        <v>5.9698484809834991</v>
      </c>
      <c r="C55" s="15">
        <f>IF($C$11,$E$14*B55*B55+$F$14*B55+$G$14,$A$14*B55*B55+$B$14*B55+$C$14)</f>
        <v>1.9100000000000001</v>
      </c>
    </row>
    <row r="56" spans="1:3" x14ac:dyDescent="0.25">
      <c r="A56" s="1">
        <v>7</v>
      </c>
      <c r="B56" s="15">
        <f t="shared" si="0"/>
        <v>6.4648232278140823</v>
      </c>
      <c r="C56" s="15">
        <f>IF($C$11,$E$14*B56*B56+$F$14*B56+$G$14,$A$14*B56*B56+$B$14*B56+$C$14)</f>
        <v>3.5024999999999977</v>
      </c>
    </row>
    <row r="57" spans="1:3" x14ac:dyDescent="0.25">
      <c r="A57" s="1">
        <v>8</v>
      </c>
      <c r="B57" s="15">
        <f t="shared" si="0"/>
        <v>6.9597979746446654</v>
      </c>
      <c r="C57" s="15">
        <f>IF($C$11,$E$14*B57*B57+$F$14*B57+$G$14,$A$14*B57*B57+$B$14*B57+$C$14)</f>
        <v>5.3399999999999963</v>
      </c>
    </row>
    <row r="58" spans="1:3" x14ac:dyDescent="0.25">
      <c r="A58" s="1">
        <v>9</v>
      </c>
      <c r="B58" s="15">
        <f t="shared" si="0"/>
        <v>7.4547727214752486</v>
      </c>
      <c r="C58" s="15">
        <f>IF($C$11,$E$14*B58*B58+$F$14*B58+$G$14,$A$14*B58*B58+$B$14*B58+$C$14)</f>
        <v>7.4224999999999959</v>
      </c>
    </row>
    <row r="59" spans="1:3" x14ac:dyDescent="0.25">
      <c r="A59" s="1">
        <v>10</v>
      </c>
      <c r="B59" s="15">
        <f t="shared" si="0"/>
        <v>7.9497474683058318</v>
      </c>
      <c r="C59" s="15">
        <f>IF($C$11,$E$14*B59*B59+$F$14*B59+$G$14,$A$14*B59*B59+$B$14*B59+$C$14)</f>
        <v>9.7499999999999929</v>
      </c>
    </row>
  </sheetData>
  <mergeCells count="1">
    <mergeCell ref="A1:H1"/>
  </mergeCells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6" name="Spinner 3">
              <controlPr defaultSize="0" autoPict="0">
                <anchor moveWithCells="1" sizeWithCells="1">
                  <from>
                    <xdr:col>2</xdr:col>
                    <xdr:colOff>152400</xdr:colOff>
                    <xdr:row>9</xdr:row>
                    <xdr:rowOff>19050</xdr:rowOff>
                  </from>
                  <to>
                    <xdr:col>2</xdr:col>
                    <xdr:colOff>352425</xdr:colOff>
                    <xdr:row>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Scroll Bar 4">
              <controlPr defaultSize="0" autoPict="0">
                <anchor moveWithCells="1">
                  <from>
                    <xdr:col>2</xdr:col>
                    <xdr:colOff>76200</xdr:colOff>
                    <xdr:row>8</xdr:row>
                    <xdr:rowOff>57150</xdr:rowOff>
                  </from>
                  <to>
                    <xdr:col>3</xdr:col>
                    <xdr:colOff>542925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</xdr:col>
                    <xdr:colOff>485775</xdr:colOff>
                    <xdr:row>9</xdr:row>
                    <xdr:rowOff>323850</xdr:rowOff>
                  </from>
                  <to>
                    <xdr:col>3</xdr:col>
                    <xdr:colOff>495300</xdr:colOff>
                    <xdr:row>11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23" t="s">
        <v>6</v>
      </c>
      <c r="B1" s="23"/>
      <c r="C1" s="23"/>
      <c r="D1" s="23"/>
      <c r="E1" s="23"/>
      <c r="F1" s="23"/>
      <c r="G1" s="23"/>
    </row>
    <row r="2" spans="1:7" ht="107.25" customHeight="1" x14ac:dyDescent="0.25">
      <c r="A2" s="4" t="s">
        <v>7</v>
      </c>
    </row>
    <row r="3" spans="1:7" ht="105" customHeight="1" x14ac:dyDescent="0.25">
      <c r="A3" s="4" t="s">
        <v>8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23" t="s">
        <v>6</v>
      </c>
      <c r="B1" s="23"/>
      <c r="C1" s="23"/>
      <c r="D1" s="23"/>
      <c r="E1" s="23"/>
      <c r="F1" s="23"/>
      <c r="G1" s="23"/>
    </row>
    <row r="2" spans="1:7" ht="107.25" customHeight="1" x14ac:dyDescent="0.25">
      <c r="A2" s="4" t="s">
        <v>7</v>
      </c>
    </row>
    <row r="3" spans="1:7" ht="105" customHeight="1" x14ac:dyDescent="0.25">
      <c r="A3" s="4" t="s">
        <v>8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График</vt:lpstr>
      <vt:lpstr>Сдвиг-Отражение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2013-06-20T12:21:16Z</dcterms:created>
  <dcterms:modified xsi:type="dcterms:W3CDTF">2015-04-01T13:56:25Z</dcterms:modified>
</cp:coreProperties>
</file>