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drawings/drawing7.xml" ContentType="application/vnd.openxmlformats-officedocument.drawing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0" windowWidth="19320" windowHeight="12015" tabRatio="760"/>
  </bookViews>
  <sheets>
    <sheet name="Задача" sheetId="1" r:id="rId1"/>
    <sheet name="EXCEL2.RU" sheetId="21" r:id="rId2"/>
    <sheet name="EXCEL2.RU (2)" sheetId="22" state="veryHidden" r:id="rId3"/>
    <sheet name="Флажок" sheetId="9" r:id="rId4"/>
    <sheet name="Счетчик" sheetId="10" r:id="rId5"/>
    <sheet name="Полоса прокрутки" sheetId="11" r:id="rId6"/>
    <sheet name="Переключатель" sheetId="12" r:id="rId7"/>
    <sheet name="Список" sheetId="13" r:id="rId8"/>
    <sheet name="Поле со списком" sheetId="14" r:id="rId9"/>
  </sheets>
  <definedNames>
    <definedName name="anscount" hidden="1">2</definedName>
    <definedName name="limcount" hidden="1">2</definedName>
    <definedName name="sencount" hidden="1">4</definedName>
    <definedName name="Количество" localSheetId="0">OFFSET(Задача!$F$14, 0, Задача!СмещГода)</definedName>
    <definedName name="_xlnm.Print_Area" localSheetId="4">Счетчик!$G$26:$M$37</definedName>
    <definedName name="СмещГода" localSheetId="2">MATCH(#REF!,#REF!, 0)</definedName>
    <definedName name="СмещГода" localSheetId="0">MATCH(Задача!$E$13, Задача!$G$13:$K$13, 0)</definedName>
    <definedName name="СмещГода">MATCH(#REF!,#REF!, 0)</definedName>
    <definedName name="Список">Задача!$M$13:$M$17</definedName>
    <definedName name="Цена" localSheetId="0">OFFSET(Задача!$F$15,0, Задача!СмещГода)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3" i="13"/>
  <c r="B2" i="13"/>
  <c r="E7" i="12"/>
  <c r="C12" i="12" s="1"/>
  <c r="B10" i="11"/>
  <c r="B11" i="11"/>
  <c r="B12" i="11"/>
  <c r="B13" i="11"/>
  <c r="B14" i="11"/>
  <c r="B9" i="11"/>
  <c r="B8" i="11"/>
  <c r="I36" i="10"/>
  <c r="H34" i="10"/>
  <c r="H32" i="10"/>
  <c r="I29" i="10"/>
  <c r="B50" i="10"/>
  <c r="B66" i="10"/>
  <c r="B58" i="10"/>
  <c r="B42" i="10"/>
  <c r="B12" i="10"/>
  <c r="F7" i="9"/>
  <c r="E7" i="9"/>
  <c r="E1" i="9"/>
  <c r="B1" i="9"/>
  <c r="C9" i="12" l="1"/>
  <c r="C11" i="12"/>
  <c r="C15" i="12"/>
  <c r="C13" i="12"/>
  <c r="C16" i="12"/>
  <c r="C14" i="12"/>
  <c r="A8" i="10"/>
  <c r="B21" i="10"/>
  <c r="B15" i="10"/>
  <c r="B13" i="10"/>
  <c r="B19" i="10"/>
  <c r="B17" i="10"/>
  <c r="B11" i="10"/>
  <c r="B20" i="10"/>
  <c r="B18" i="10"/>
  <c r="B16" i="10"/>
  <c r="B14" i="10"/>
  <c r="D21" i="1"/>
  <c r="D12" i="1"/>
  <c r="D17" i="1"/>
  <c r="M17" i="1"/>
  <c r="M16" i="1"/>
  <c r="M15" i="1"/>
  <c r="M14" i="1"/>
  <c r="M13" i="1"/>
  <c r="H16" i="1"/>
  <c r="I16" i="1"/>
  <c r="J16" i="1"/>
  <c r="K16" i="1"/>
  <c r="G16" i="1"/>
  <c r="E13" i="1" l="1"/>
</calcChain>
</file>

<file path=xl/sharedStrings.xml><?xml version="1.0" encoding="utf-8"?>
<sst xmlns="http://schemas.openxmlformats.org/spreadsheetml/2006/main" count="124" uniqueCount="80">
  <si>
    <t>ИТОГО</t>
  </si>
  <si>
    <t>Количество</t>
  </si>
  <si>
    <t>Цена</t>
  </si>
  <si>
    <t>Тек.год</t>
  </si>
  <si>
    <t>Поле со списком</t>
  </si>
  <si>
    <t>Действия</t>
  </si>
  <si>
    <t>2. Выберите год используя выбранный на шаге 1 элемент управления</t>
  </si>
  <si>
    <t>5. Отключите отображение условного форматирования (красный прямоугольник)</t>
  </si>
  <si>
    <t>Полосы прокрутки</t>
  </si>
  <si>
    <t>1. Выберите один из трех элементов управления (оранжевый прямоугольник)</t>
  </si>
  <si>
    <t>4. Полосами прокрутки (Е10, Е11) измените Количество и Цену в выбранном годе</t>
  </si>
  <si>
    <t xml:space="preserve">Список                 </t>
  </si>
  <si>
    <t xml:space="preserve">Счетчик             </t>
  </si>
  <si>
    <t>3. Соответствующий год в таблице будет выделен серым</t>
  </si>
  <si>
    <t>Октябрь</t>
  </si>
  <si>
    <t>Ноябрь</t>
  </si>
  <si>
    <t>a=</t>
  </si>
  <si>
    <t>x</t>
  </si>
  <si>
    <t>y</t>
  </si>
  <si>
    <t>Шаг изменения =0,1</t>
  </si>
  <si>
    <t>Переменный шаг (квадратичная зависимость: 1, 4, 9, ...)</t>
  </si>
  <si>
    <t>Переменный шаг (в диапазоне от 1 до 11 шаг=1, от 11 до 101, шаг=10)</t>
  </si>
  <si>
    <t>Отрицательный диапазон от -101 до -1</t>
  </si>
  <si>
    <t>1. График функции y=5*x+a</t>
  </si>
  <si>
    <t>2. Печать формы</t>
  </si>
  <si>
    <t>№</t>
  </si>
  <si>
    <t>Иванов И.И.</t>
  </si>
  <si>
    <t>Козлов А.И.</t>
  </si>
  <si>
    <t>Петрова П.Р.</t>
  </si>
  <si>
    <t>Лобанов П.Р.</t>
  </si>
  <si>
    <t>Новохатько Р.П.</t>
  </si>
  <si>
    <t>Коровин Е.Г.</t>
  </si>
  <si>
    <t>Волчек Н.О.</t>
  </si>
  <si>
    <t>Камышов А.Р.</t>
  </si>
  <si>
    <t>Рогозин М.М.</t>
  </si>
  <si>
    <t>ФИО</t>
  </si>
  <si>
    <t>Баллы</t>
  </si>
  <si>
    <t>Оценка</t>
  </si>
  <si>
    <t>Зачет</t>
  </si>
  <si>
    <t>Сдал</t>
  </si>
  <si>
    <t>Не сдал</t>
  </si>
  <si>
    <t>3. Другие диапазоны и шаги</t>
  </si>
  <si>
    <t>Отчет об успеваемости по Химии, группа НХ-101</t>
  </si>
  <si>
    <t>Баллы, полученные за последнюю контрольную</t>
  </si>
  <si>
    <t>Итоговая оценка за семинары</t>
  </si>
  <si>
    <t>Зачет:</t>
  </si>
  <si>
    <t>Выберите студента (1 - 9)</t>
  </si>
  <si>
    <t>Материал</t>
  </si>
  <si>
    <t>Цемент</t>
  </si>
  <si>
    <t>Гвозди</t>
  </si>
  <si>
    <t>Обои</t>
  </si>
  <si>
    <t>Штукатурка</t>
  </si>
  <si>
    <t>Шпаклевка</t>
  </si>
  <si>
    <t>Плитка</t>
  </si>
  <si>
    <t>Месяц</t>
  </si>
  <si>
    <t>Продажи по месяцам (просмотр по 1 месяцу)</t>
  </si>
  <si>
    <t>Продажи по месяцам (таблица для заполнения)</t>
  </si>
  <si>
    <t>Планирование продаж на следующий месяц</t>
  </si>
  <si>
    <t>Факт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</si>
  <si>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</si>
  <si>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</si>
  <si>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</si>
  <si>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</si>
  <si>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</si>
  <si>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</si>
  <si>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</si>
  <si>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</si>
  <si>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</si>
  <si>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</si>
  <si>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</si>
  <si>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</si>
  <si>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Продажи</t>
  </si>
  <si>
    <t>Месяц (число)</t>
  </si>
  <si>
    <t>Месяц (текст)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</si>
  <si>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</si>
  <si>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</si>
  <si>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</si>
  <si>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</si>
  <si>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</si>
  <si>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Элементы управления формы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</si>
</sst>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419]yyyy\,\ mmmm;@"/>
    <numFmt numFmtId="166" formatCode="[$-419]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" xfId="0" applyFont="1" applyBorder="1"/>
    <xf numFmtId="0" fontId="0" fillId="3" borderId="1" xfId="0" applyFill="1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2" fillId="0" borderId="0" xfId="0" applyFont="1" applyBorder="1"/>
    <xf numFmtId="0" fontId="13" fillId="0" borderId="0" xfId="0" applyFont="1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3" fillId="0" borderId="1" xfId="0" applyNumberFormat="1" applyFont="1" applyBorder="1"/>
    <xf numFmtId="0" fontId="15" fillId="0" borderId="0" xfId="0" applyFont="1"/>
    <xf numFmtId="0" fontId="3" fillId="0" borderId="2" xfId="0" applyFont="1" applyBorder="1"/>
    <xf numFmtId="166" fontId="3" fillId="0" borderId="1" xfId="0" applyNumberFormat="1" applyFont="1" applyBorder="1"/>
    <xf numFmtId="9" fontId="0" fillId="0" borderId="0" xfId="7" applyFont="1"/>
    <xf numFmtId="0" fontId="0" fillId="2" borderId="1" xfId="0" applyFill="1" applyBorder="1"/>
    <xf numFmtId="0" fontId="18" fillId="5" borderId="0" xfId="1" applyFont="1" applyFill="1" applyAlignment="1">
      <alignment vertical="center" wrapText="1"/>
    </xf>
    <xf numFmtId="0" fontId="17" fillId="4" borderId="0" xfId="4" applyFont="1" applyFill="1" applyAlignment="1" applyProtection="1">
      <alignment horizontal="center" vertical="center"/>
    </xf>
    <xf numFmtId="0" fontId="17" fillId="4" borderId="0" xfId="4" applyFont="1" applyFill="1" applyAlignment="1" applyProtection="1">
      <alignment vertical="center"/>
    </xf>
    <xf numFmtId="0" fontId="22" fillId="6" borderId="0" xfId="0" applyFont="1" applyFill="1" applyAlignment="1"/>
    <xf numFmtId="0" fontId="23" fillId="6" borderId="0" xfId="0" applyFont="1" applyFill="1" applyAlignment="1">
      <alignment vertical="center"/>
    </xf>
    <xf numFmtId="0" fontId="21" fillId="6" borderId="0" xfId="9" applyFill="1" applyAlignment="1" applyProtection="1"/>
  </cellXfs>
  <cellStyles count="10">
    <cellStyle name="Currency_TapePivot" xfId="3"/>
    <cellStyle name="Normal_ALLOC1" xfId="8"/>
    <cellStyle name="Гиперссылка" xfId="9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Процентный" xfId="7" builtinId="5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Счетчик!$A$8</c:f>
          <c:strCache>
            <c:ptCount val="1"/>
            <c:pt idx="0">
              <c:v>y=5*x+83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25143151469325E-2"/>
          <c:y val="6.4728453029077523E-2"/>
          <c:w val="0.88312922262587767"/>
          <c:h val="0.83286189174889624"/>
        </c:manualLayout>
      </c:layout>
      <c:lineChart>
        <c:grouping val="standard"/>
        <c:varyColors val="0"/>
        <c:ser>
          <c:idx val="1"/>
          <c:order val="0"/>
          <c:tx>
            <c:strRef>
              <c:f>Счетчик!$B$10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Счетчик!$B$11:$B$21</c:f>
              <c:numCache>
                <c:formatCode>General</c:formatCode>
                <c:ptCount val="11"/>
                <c:pt idx="0">
                  <c:v>83</c:v>
                </c:pt>
                <c:pt idx="1">
                  <c:v>88</c:v>
                </c:pt>
                <c:pt idx="2">
                  <c:v>93</c:v>
                </c:pt>
                <c:pt idx="3">
                  <c:v>98</c:v>
                </c:pt>
                <c:pt idx="4">
                  <c:v>103</c:v>
                </c:pt>
                <c:pt idx="5">
                  <c:v>108</c:v>
                </c:pt>
                <c:pt idx="6">
                  <c:v>113</c:v>
                </c:pt>
                <c:pt idx="7">
                  <c:v>118</c:v>
                </c:pt>
                <c:pt idx="8">
                  <c:v>123</c:v>
                </c:pt>
                <c:pt idx="9">
                  <c:v>128</c:v>
                </c:pt>
                <c:pt idx="10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5088"/>
        <c:axId val="40820736"/>
      </c:lineChart>
      <c:catAx>
        <c:axId val="4058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0820736"/>
        <c:crosses val="autoZero"/>
        <c:auto val="1"/>
        <c:lblAlgn val="ctr"/>
        <c:lblOffset val="100"/>
        <c:noMultiLvlLbl val="0"/>
      </c:catAx>
      <c:valAx>
        <c:axId val="40820736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Spin" dx="16" fmlaLink="$C$21" max="2013" min="2009" page="10" val="2009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checked="Checked" fmlaLink="$A$1" lockText="1" noThreeD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Spin" dx="16" fmlaLink="$B$7" inc="2" max="101" min="1" page="10" val="83"/>
</file>

<file path=xl/ctrlProps/ctrlProp14.xml><?xml version="1.0" encoding="utf-8"?>
<formControlPr xmlns="http://schemas.microsoft.com/office/spreadsheetml/2009/9/main" objectType="Spin" dx="16" fmlaLink="$A$42" max="101" min="1" page="10" val="3"/>
</file>

<file path=xl/ctrlProps/ctrlProp15.xml><?xml version="1.0" encoding="utf-8"?>
<formControlPr xmlns="http://schemas.microsoft.com/office/spreadsheetml/2009/9/main" objectType="Spin" dx="16" fmlaLink="$A$58" max="101" min="1" page="10" val="8"/>
</file>

<file path=xl/ctrlProps/ctrlProp16.xml><?xml version="1.0" encoding="utf-8"?>
<formControlPr xmlns="http://schemas.microsoft.com/office/spreadsheetml/2009/9/main" objectType="Spin" dx="16" fmlaLink="$A$66" max="20" min="1" page="10" val="8"/>
</file>

<file path=xl/ctrlProps/ctrlProp17.xml><?xml version="1.0" encoding="utf-8"?>
<formControlPr xmlns="http://schemas.microsoft.com/office/spreadsheetml/2009/9/main" objectType="Spin" dx="16" fmlaLink="$A$50" max="101" min="1" page="10" val="101"/>
</file>

<file path=xl/ctrlProps/ctrlProp18.xml><?xml version="1.0" encoding="utf-8"?>
<formControlPr xmlns="http://schemas.microsoft.com/office/spreadsheetml/2009/9/main" objectType="Spin" dx="16" fmlaLink="$D$26" max="9" min="1" page="10" val="4"/>
</file>

<file path=xl/ctrlProps/ctrlProp19.xml><?xml version="1.0" encoding="utf-8"?>
<formControlPr xmlns="http://schemas.microsoft.com/office/spreadsheetml/2009/9/main" objectType="Spin" dx="16" fmlaLink="$A$1" inc="2" max="101" min="1" page="10" val="5"/>
</file>

<file path=xl/ctrlProps/ctrlProp2.xml><?xml version="1.0" encoding="utf-8"?>
<formControlPr xmlns="http://schemas.microsoft.com/office/spreadsheetml/2009/9/main" objectType="Scroll" dx="16" fmlaLink="Количество" horiz="1" max="1000" page="10" val="643"/>
</file>

<file path=xl/ctrlProps/ctrlProp20.xml><?xml version="1.0" encoding="utf-8"?>
<formControlPr xmlns="http://schemas.microsoft.com/office/spreadsheetml/2009/9/main" objectType="Scroll" dx="16" fmlaLink="$A$1" horiz="1" max="24" min="1" page="3" val="13"/>
</file>

<file path=xl/ctrlProps/ctrlProp21.xml><?xml version="1.0" encoding="utf-8"?>
<formControlPr xmlns="http://schemas.microsoft.com/office/spreadsheetml/2009/9/main" objectType="Scroll" dx="16" fmlaLink="$A$1" max="24" min="1" page="3" val="13"/>
</file>

<file path=xl/ctrlProps/ctrlProp22.xml><?xml version="1.0" encoding="utf-8"?>
<formControlPr xmlns="http://schemas.microsoft.com/office/spreadsheetml/2009/9/main" objectType="Radio" checked="Checked" firstButton="1" fmlaLink="$A$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List" dx="16" fmlaLink="$B$1" fmlaRange="$F$2:$F$13" noThreeD="1" sel="5" val="0"/>
</file>

<file path=xl/ctrlProps/ctrlProp26.xml><?xml version="1.0" encoding="utf-8"?>
<formControlPr xmlns="http://schemas.microsoft.com/office/spreadsheetml/2009/9/main" objectType="Drop" dropStyle="combo" dx="16" fmlaLink="$B$1" fmlaRange="$F$2:$F$13" noThreeD="1" sel="5" val="4"/>
</file>

<file path=xl/ctrlProps/ctrlProp3.xml><?xml version="1.0" encoding="utf-8"?>
<formControlPr xmlns="http://schemas.microsoft.com/office/spreadsheetml/2009/9/main" objectType="Scroll" dx="16" fmlaLink="Цена" horiz="1" max="1000" page="10" val="537"/>
</file>

<file path=xl/ctrlProps/ctrlProp4.xml><?xml version="1.0" encoding="utf-8"?>
<formControlPr xmlns="http://schemas.microsoft.com/office/spreadsheetml/2009/9/main" objectType="Drop" dropStyle="combo" dx="19" fmlaLink="$C$17" fmlaRange="Список" sel="2" val="0"/>
</file>

<file path=xl/ctrlProps/ctrlProp5.xml><?xml version="1.0" encoding="utf-8"?>
<formControlPr xmlns="http://schemas.microsoft.com/office/spreadsheetml/2009/9/main" objectType="CheckBox" checked="Checked" fmlaLink="$G$6" lockText="1"/>
</file>

<file path=xl/ctrlProps/ctrlProp6.xml><?xml version="1.0" encoding="utf-8"?>
<formControlPr xmlns="http://schemas.microsoft.com/office/spreadsheetml/2009/9/main" objectType="List" dx="23" fmlaLink="$C$12" fmlaRange="Список" val="0"/>
</file>

<file path=xl/ctrlProps/ctrlProp7.xml><?xml version="1.0" encoding="utf-8"?>
<formControlPr xmlns="http://schemas.microsoft.com/office/spreadsheetml/2009/9/main" objectType="Radio" checked="Checked" firstButton="1" fmlaLink="$C$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21</xdr:row>
          <xdr:rowOff>47625</xdr:rowOff>
        </xdr:from>
        <xdr:to>
          <xdr:col>1</xdr:col>
          <xdr:colOff>276225</xdr:colOff>
          <xdr:row>23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19050</xdr:rowOff>
        </xdr:from>
        <xdr:to>
          <xdr:col>4</xdr:col>
          <xdr:colOff>1171575</xdr:colOff>
          <xdr:row>13</xdr:row>
          <xdr:rowOff>200025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38100</xdr:rowOff>
        </xdr:from>
        <xdr:to>
          <xdr:col>4</xdr:col>
          <xdr:colOff>1171575</xdr:colOff>
          <xdr:row>14</xdr:row>
          <xdr:rowOff>219075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47625</xdr:rowOff>
        </xdr:from>
        <xdr:to>
          <xdr:col>1</xdr:col>
          <xdr:colOff>704850</xdr:colOff>
          <xdr:row>18</xdr:row>
          <xdr:rowOff>123825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</xdr:row>
          <xdr:rowOff>114300</xdr:rowOff>
        </xdr:from>
        <xdr:to>
          <xdr:col>6</xdr:col>
          <xdr:colOff>171450</xdr:colOff>
          <xdr:row>6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Условное форматирование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38100</xdr:rowOff>
        </xdr:from>
        <xdr:to>
          <xdr:col>1</xdr:col>
          <xdr:colOff>676275</xdr:colOff>
          <xdr:row>15</xdr:row>
          <xdr:rowOff>47625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5</xdr:row>
          <xdr:rowOff>0</xdr:rowOff>
        </xdr:from>
        <xdr:to>
          <xdr:col>2</xdr:col>
          <xdr:colOff>466725</xdr:colOff>
          <xdr:row>6</xdr:row>
          <xdr:rowOff>171450</xdr:rowOff>
        </xdr:to>
        <xdr:sp macro="" textlink="">
          <xdr:nvSpPr>
            <xdr:cNvPr id="1029" name="Раскр_список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Список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</xdr:row>
          <xdr:rowOff>142875</xdr:rowOff>
        </xdr:from>
        <xdr:to>
          <xdr:col>2</xdr:col>
          <xdr:colOff>476250</xdr:colOff>
          <xdr:row>8</xdr:row>
          <xdr:rowOff>123825</xdr:rowOff>
        </xdr:to>
        <xdr:sp macro="" textlink="">
          <xdr:nvSpPr>
            <xdr:cNvPr id="1031" name="список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Поле со списком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</xdr:row>
          <xdr:rowOff>85725</xdr:rowOff>
        </xdr:from>
        <xdr:to>
          <xdr:col>2</xdr:col>
          <xdr:colOff>476250</xdr:colOff>
          <xdr:row>10</xdr:row>
          <xdr:rowOff>95250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Выберите элемент управления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</xdr:row>
          <xdr:rowOff>76200</xdr:rowOff>
        </xdr:from>
        <xdr:to>
          <xdr:col>2</xdr:col>
          <xdr:colOff>466725</xdr:colOff>
          <xdr:row>10</xdr:row>
          <xdr:rowOff>57150</xdr:rowOff>
        </xdr:to>
        <xdr:sp macro="" textlink="">
          <xdr:nvSpPr>
            <xdr:cNvPr id="1036" name="счетчик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Счетчик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</xdr:colOff>
      <xdr:row>6</xdr:row>
      <xdr:rowOff>47625</xdr:rowOff>
    </xdr:from>
    <xdr:to>
      <xdr:col>4</xdr:col>
      <xdr:colOff>495299</xdr:colOff>
      <xdr:row>11</xdr:row>
      <xdr:rowOff>28574</xdr:rowOff>
    </xdr:to>
    <xdr:pic>
      <xdr:nvPicPr>
        <xdr:cNvPr id="2" name="Рисунок 1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1190625"/>
          <a:ext cx="1244599" cy="9334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</xdr:row>
          <xdr:rowOff>123825</xdr:rowOff>
        </xdr:from>
        <xdr:to>
          <xdr:col>2</xdr:col>
          <xdr:colOff>371475</xdr:colOff>
          <xdr:row>4</xdr:row>
          <xdr:rowOff>171450</xdr:rowOff>
        </xdr:to>
        <xdr:sp macro="" textlink="">
          <xdr:nvSpPr>
            <xdr:cNvPr id="5128" name="Флажок 1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Опция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</xdr:row>
          <xdr:rowOff>123825</xdr:rowOff>
        </xdr:from>
        <xdr:to>
          <xdr:col>4</xdr:col>
          <xdr:colOff>438150</xdr:colOff>
          <xdr:row>4</xdr:row>
          <xdr:rowOff>95250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9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61912</xdr:rowOff>
    </xdr:from>
    <xdr:to>
      <xdr:col>9</xdr:col>
      <xdr:colOff>171451</xdr:colOff>
      <xdr:row>20</xdr:row>
      <xdr:rowOff>180976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6</xdr:row>
          <xdr:rowOff>9525</xdr:rowOff>
        </xdr:from>
        <xdr:to>
          <xdr:col>1</xdr:col>
          <xdr:colOff>1009650</xdr:colOff>
          <xdr:row>8</xdr:row>
          <xdr:rowOff>142875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43</xdr:row>
          <xdr:rowOff>0</xdr:rowOff>
        </xdr:from>
        <xdr:to>
          <xdr:col>1</xdr:col>
          <xdr:colOff>523875</xdr:colOff>
          <xdr:row>47</xdr:row>
          <xdr:rowOff>0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59</xdr:row>
          <xdr:rowOff>0</xdr:rowOff>
        </xdr:from>
        <xdr:to>
          <xdr:col>1</xdr:col>
          <xdr:colOff>581025</xdr:colOff>
          <xdr:row>63</xdr:row>
          <xdr:rowOff>0</xdr:rowOff>
        </xdr:to>
        <xdr:sp macro="" textlink="">
          <xdr:nvSpPr>
            <xdr:cNvPr id="6150" name="Spinner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67</xdr:row>
          <xdr:rowOff>0</xdr:rowOff>
        </xdr:from>
        <xdr:to>
          <xdr:col>1</xdr:col>
          <xdr:colOff>561975</xdr:colOff>
          <xdr:row>71</xdr:row>
          <xdr:rowOff>0</xdr:rowOff>
        </xdr:to>
        <xdr:sp macro="" textlink="">
          <xdr:nvSpPr>
            <xdr:cNvPr id="6151" name="Spinner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0</xdr:rowOff>
        </xdr:from>
        <xdr:to>
          <xdr:col>1</xdr:col>
          <xdr:colOff>571500</xdr:colOff>
          <xdr:row>55</xdr:row>
          <xdr:rowOff>0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24</xdr:row>
          <xdr:rowOff>19050</xdr:rowOff>
        </xdr:from>
        <xdr:to>
          <xdr:col>2</xdr:col>
          <xdr:colOff>523875</xdr:colOff>
          <xdr:row>26</xdr:row>
          <xdr:rowOff>123825</xdr:rowOff>
        </xdr:to>
        <xdr:sp macro="" textlink="">
          <xdr:nvSpPr>
            <xdr:cNvPr id="6153" name="Spinner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0</xdr:row>
          <xdr:rowOff>9525</xdr:rowOff>
        </xdr:from>
        <xdr:to>
          <xdr:col>1</xdr:col>
          <xdr:colOff>1009650</xdr:colOff>
          <xdr:row>2</xdr:row>
          <xdr:rowOff>142875</xdr:rowOff>
        </xdr:to>
        <xdr:sp macro="" textlink="">
          <xdr:nvSpPr>
            <xdr:cNvPr id="6156" name="Spinner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</xdr:row>
          <xdr:rowOff>171450</xdr:rowOff>
        </xdr:from>
        <xdr:to>
          <xdr:col>1</xdr:col>
          <xdr:colOff>933450</xdr:colOff>
          <xdr:row>3</xdr:row>
          <xdr:rowOff>133350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0</xdr:row>
          <xdr:rowOff>76200</xdr:rowOff>
        </xdr:from>
        <xdr:to>
          <xdr:col>3</xdr:col>
          <xdr:colOff>590550</xdr:colOff>
          <xdr:row>8</xdr:row>
          <xdr:rowOff>28575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123825</xdr:rowOff>
        </xdr:from>
        <xdr:to>
          <xdr:col>2</xdr:col>
          <xdr:colOff>19050</xdr:colOff>
          <xdr:row>2</xdr:row>
          <xdr:rowOff>142875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142875</xdr:rowOff>
        </xdr:from>
        <xdr:to>
          <xdr:col>2</xdr:col>
          <xdr:colOff>19050</xdr:colOff>
          <xdr:row>3</xdr:row>
          <xdr:rowOff>161925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171450</xdr:rowOff>
        </xdr:from>
        <xdr:to>
          <xdr:col>2</xdr:col>
          <xdr:colOff>19050</xdr:colOff>
          <xdr:row>5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Перекл. 3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0</xdr:row>
          <xdr:rowOff>95250</xdr:rowOff>
        </xdr:from>
        <xdr:to>
          <xdr:col>4</xdr:col>
          <xdr:colOff>247650</xdr:colOff>
          <xdr:row>5</xdr:row>
          <xdr:rowOff>161925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</xdr:row>
          <xdr:rowOff>19050</xdr:rowOff>
        </xdr:from>
        <xdr:to>
          <xdr:col>4</xdr:col>
          <xdr:colOff>152400</xdr:colOff>
          <xdr:row>2</xdr:row>
          <xdr:rowOff>9525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excel2.ru/articles/elementy-upravleniya-form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36"/>
  <sheetViews>
    <sheetView tabSelected="1" workbookViewId="0">
      <selection activeCell="O8" sqref="O8"/>
    </sheetView>
  </sheetViews>
  <sheetFormatPr defaultRowHeight="15" x14ac:dyDescent="0.25"/>
  <cols>
    <col min="2" max="2" width="10.7109375" customWidth="1"/>
    <col min="3" max="3" width="9.140625" customWidth="1"/>
    <col min="4" max="4" width="6.28515625" customWidth="1"/>
    <col min="5" max="5" width="17.85546875" customWidth="1"/>
    <col min="6" max="6" width="11.5703125" bestFit="1" customWidth="1"/>
    <col min="7" max="10" width="10" bestFit="1" customWidth="1"/>
    <col min="270" max="270" width="10" customWidth="1"/>
    <col min="351" max="351" width="8.5703125" customWidth="1"/>
  </cols>
  <sheetData>
    <row r="1" spans="1:13" ht="26.25" x14ac:dyDescent="0.25">
      <c r="A1" s="41" t="s">
        <v>77</v>
      </c>
      <c r="B1" s="41"/>
      <c r="C1" s="41"/>
      <c r="D1" s="41"/>
      <c r="E1" s="41"/>
      <c r="F1" s="41"/>
      <c r="G1" s="41"/>
    </row>
    <row r="2" spans="1:13" ht="15.75" x14ac:dyDescent="0.25">
      <c r="A2" s="44" t="s">
        <v>78</v>
      </c>
      <c r="B2" s="42"/>
      <c r="C2" s="42"/>
      <c r="D2" s="42"/>
      <c r="E2" s="42"/>
      <c r="F2" s="42"/>
      <c r="G2" s="42"/>
    </row>
    <row r="3" spans="1:13" ht="18.75" x14ac:dyDescent="0.25">
      <c r="A3" s="43" t="s">
        <v>79</v>
      </c>
      <c r="B3" s="43"/>
      <c r="C3" s="43"/>
      <c r="D3" s="43"/>
      <c r="E3" s="43"/>
      <c r="F3" s="43"/>
      <c r="G3" s="43"/>
    </row>
    <row r="6" spans="1:13" x14ac:dyDescent="0.25">
      <c r="C6" s="7">
        <v>1</v>
      </c>
      <c r="G6" t="b">
        <v>1</v>
      </c>
    </row>
    <row r="12" spans="1:13" x14ac:dyDescent="0.25">
      <c r="A12" s="8" t="s">
        <v>11</v>
      </c>
      <c r="B12" s="2"/>
      <c r="C12" s="8">
        <v>1</v>
      </c>
      <c r="D12">
        <f>MIN(G13:K13)-1+C12</f>
        <v>2009</v>
      </c>
      <c r="E12" s="6" t="s">
        <v>3</v>
      </c>
    </row>
    <row r="13" spans="1:13" x14ac:dyDescent="0.25">
      <c r="E13" s="3">
        <f>IF(C6=1,D12,IF(C6=2,D17,D21))</f>
        <v>2009</v>
      </c>
      <c r="F13" s="11"/>
      <c r="G13" s="3">
        <v>2009</v>
      </c>
      <c r="H13" s="3">
        <v>2010</v>
      </c>
      <c r="I13" s="3">
        <v>2011</v>
      </c>
      <c r="J13" s="3">
        <v>2012</v>
      </c>
      <c r="K13" s="3">
        <v>2013</v>
      </c>
      <c r="M13" s="2">
        <f>G13</f>
        <v>2009</v>
      </c>
    </row>
    <row r="14" spans="1:13" ht="18" customHeight="1" x14ac:dyDescent="0.25">
      <c r="E14" s="2"/>
      <c r="F14" s="6" t="s">
        <v>1</v>
      </c>
      <c r="G14" s="4">
        <v>643</v>
      </c>
      <c r="H14" s="4">
        <v>370</v>
      </c>
      <c r="I14" s="4">
        <v>439</v>
      </c>
      <c r="J14" s="4">
        <v>886</v>
      </c>
      <c r="K14" s="4">
        <v>53</v>
      </c>
      <c r="M14" s="2">
        <f>H13</f>
        <v>2010</v>
      </c>
    </row>
    <row r="15" spans="1:13" ht="18" customHeight="1" x14ac:dyDescent="0.25">
      <c r="E15" s="2"/>
      <c r="F15" s="6" t="s">
        <v>2</v>
      </c>
      <c r="G15" s="4">
        <v>537</v>
      </c>
      <c r="H15" s="4">
        <v>840</v>
      </c>
      <c r="I15" s="4">
        <v>813</v>
      </c>
      <c r="J15" s="4">
        <v>590</v>
      </c>
      <c r="K15" s="4">
        <v>548</v>
      </c>
      <c r="M15" s="2">
        <f>I13</f>
        <v>2011</v>
      </c>
    </row>
    <row r="16" spans="1:13" x14ac:dyDescent="0.25">
      <c r="E16" s="8" t="s">
        <v>8</v>
      </c>
      <c r="F16" s="6" t="s">
        <v>0</v>
      </c>
      <c r="G16" s="5">
        <f>G14 * G15</f>
        <v>345291</v>
      </c>
      <c r="H16" s="5">
        <f t="shared" ref="H16:K16" si="0">H14 * H15</f>
        <v>310800</v>
      </c>
      <c r="I16" s="5">
        <f t="shared" si="0"/>
        <v>356907</v>
      </c>
      <c r="J16" s="5">
        <f t="shared" si="0"/>
        <v>522740</v>
      </c>
      <c r="K16" s="5">
        <f t="shared" si="0"/>
        <v>29044</v>
      </c>
      <c r="M16" s="2">
        <f>J13</f>
        <v>2012</v>
      </c>
    </row>
    <row r="17" spans="1:13" x14ac:dyDescent="0.25">
      <c r="A17" s="8" t="s">
        <v>4</v>
      </c>
      <c r="B17" s="10"/>
      <c r="C17" s="8">
        <v>2</v>
      </c>
      <c r="D17">
        <f>MIN(G13:K13)-1+C17</f>
        <v>2010</v>
      </c>
      <c r="M17" s="2">
        <f>K13</f>
        <v>2013</v>
      </c>
    </row>
    <row r="21" spans="1:13" x14ac:dyDescent="0.25">
      <c r="A21" s="9" t="s">
        <v>12</v>
      </c>
      <c r="B21" s="10"/>
      <c r="C21" s="8">
        <v>2009</v>
      </c>
      <c r="D21">
        <f>C21</f>
        <v>2009</v>
      </c>
    </row>
    <row r="27" spans="1:13" x14ac:dyDescent="0.25">
      <c r="A27" s="1" t="s">
        <v>5</v>
      </c>
    </row>
    <row r="28" spans="1:13" x14ac:dyDescent="0.25">
      <c r="A28" t="s">
        <v>9</v>
      </c>
    </row>
    <row r="29" spans="1:13" x14ac:dyDescent="0.25">
      <c r="A29" t="s">
        <v>6</v>
      </c>
    </row>
    <row r="30" spans="1:13" x14ac:dyDescent="0.25">
      <c r="A30" t="s">
        <v>13</v>
      </c>
    </row>
    <row r="31" spans="1:13" x14ac:dyDescent="0.25">
      <c r="A31" t="s">
        <v>10</v>
      </c>
    </row>
    <row r="32" spans="1:13" x14ac:dyDescent="0.25">
      <c r="A32" t="s">
        <v>7</v>
      </c>
    </row>
    <row r="35" spans="1:1" x14ac:dyDescent="0.25">
      <c r="A35" s="1"/>
    </row>
    <row r="36" spans="1:1" x14ac:dyDescent="0.25">
      <c r="A36" s="12"/>
    </row>
  </sheetData>
  <conditionalFormatting sqref="G13:K16">
    <cfRule type="expression" dxfId="12" priority="13">
      <formula>AND(COLUMN(G13)=СмещГода+6,$G$6)</formula>
    </cfRule>
  </conditionalFormatting>
  <conditionalFormatting sqref="A12:B12">
    <cfRule type="expression" dxfId="11" priority="3">
      <formula>$C$6=1</formula>
    </cfRule>
  </conditionalFormatting>
  <conditionalFormatting sqref="A17:B17">
    <cfRule type="expression" dxfId="10" priority="2">
      <formula>$C$6=2</formula>
    </cfRule>
  </conditionalFormatting>
  <conditionalFormatting sqref="A21:B21">
    <cfRule type="expression" dxfId="9" priority="1">
      <formula>$C$6=3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0</xdr:col>
                    <xdr:colOff>409575</xdr:colOff>
                    <xdr:row>21</xdr:row>
                    <xdr:rowOff>47625</xdr:rowOff>
                  </from>
                  <to>
                    <xdr:col>1</xdr:col>
                    <xdr:colOff>276225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Scroll Bar 2">
              <controlPr defaultSize="0" autoPict="0">
                <anchor moveWithCells="1">
                  <from>
                    <xdr:col>4</xdr:col>
                    <xdr:colOff>9525</xdr:colOff>
                    <xdr:row>13</xdr:row>
                    <xdr:rowOff>19050</xdr:rowOff>
                  </from>
                  <to>
                    <xdr:col>4</xdr:col>
                    <xdr:colOff>1171575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Scroll Bar 3">
              <controlPr defaultSize="0" autoPict="0">
                <anchor moveWithCells="1">
                  <from>
                    <xdr:col>4</xdr:col>
                    <xdr:colOff>9525</xdr:colOff>
                    <xdr:row>14</xdr:row>
                    <xdr:rowOff>38100</xdr:rowOff>
                  </from>
                  <to>
                    <xdr:col>4</xdr:col>
                    <xdr:colOff>1171575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Drop Down 4">
              <controlPr defaultSize="0" autoLine="0" autoPict="0">
                <anchor moveWithCells="1">
                  <from>
                    <xdr:col>0</xdr:col>
                    <xdr:colOff>66675</xdr:colOff>
                    <xdr:row>17</xdr:row>
                    <xdr:rowOff>47625</xdr:rowOff>
                  </from>
                  <to>
                    <xdr:col>1</xdr:col>
                    <xdr:colOff>704850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561975</xdr:colOff>
                    <xdr:row>4</xdr:row>
                    <xdr:rowOff>114300</xdr:rowOff>
                  </from>
                  <to>
                    <xdr:col>6</xdr:col>
                    <xdr:colOff>171450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List Box 9">
              <controlPr defaultSize="0" autoLine="0" autoPict="0">
                <anchor moveWithCells="1">
                  <from>
                    <xdr:col>0</xdr:col>
                    <xdr:colOff>85725</xdr:colOff>
                    <xdr:row>12</xdr:row>
                    <xdr:rowOff>38100</xdr:rowOff>
                  </from>
                  <to>
                    <xdr:col>1</xdr:col>
                    <xdr:colOff>676275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Раскр_список">
              <controlPr defaultSize="0" autoFill="0" autoLine="0" autoPict="0" altText="Поле со списком">
                <anchor moveWithCells="1" sizeWithCells="1">
                  <from>
                    <xdr:col>0</xdr:col>
                    <xdr:colOff>38100</xdr:colOff>
                    <xdr:row>5</xdr:row>
                    <xdr:rowOff>0</xdr:rowOff>
                  </from>
                  <to>
                    <xdr:col>2</xdr:col>
                    <xdr:colOff>466725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список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6</xdr:row>
                    <xdr:rowOff>142875</xdr:rowOff>
                  </from>
                  <to>
                    <xdr:col>2</xdr:col>
                    <xdr:colOff>476250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1">
              <controlPr defaultSize="0" autoFill="0" autoPict="0" altText="Выберите элемент управления">
                <anchor moveWithCells="1" sizeWithCells="1">
                  <from>
                    <xdr:col>0</xdr:col>
                    <xdr:colOff>38100</xdr:colOff>
                    <xdr:row>4</xdr:row>
                    <xdr:rowOff>85725</xdr:rowOff>
                  </from>
                  <to>
                    <xdr:col>2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счетчик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8</xdr:row>
                    <xdr:rowOff>76200</xdr:rowOff>
                  </from>
                  <to>
                    <xdr:col>2</xdr:col>
                    <xdr:colOff>466725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3" customWidth="1"/>
    <col min="2" max="16384" width="9.140625" style="13" hidden="1"/>
  </cols>
  <sheetData>
    <row r="1" spans="1:7" ht="36.75" customHeight="1" x14ac:dyDescent="0.25">
      <c r="A1" s="40" t="s">
        <v>74</v>
      </c>
      <c r="B1" s="40"/>
      <c r="C1" s="40"/>
      <c r="D1" s="40"/>
      <c r="E1" s="40"/>
      <c r="F1" s="40"/>
      <c r="G1" s="40"/>
    </row>
    <row r="2" spans="1:7" ht="107.25" customHeight="1" x14ac:dyDescent="0.25">
      <c r="A2" s="39" t="s">
        <v>75</v>
      </c>
    </row>
    <row r="3" spans="1:7" ht="105" customHeight="1" x14ac:dyDescent="0.25">
      <c r="A3" s="39" t="s">
        <v>76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3" customWidth="1"/>
    <col min="2" max="16384" width="9.140625" style="13" hidden="1"/>
  </cols>
  <sheetData>
    <row r="1" spans="1:7" ht="36.75" customHeight="1" x14ac:dyDescent="0.25">
      <c r="A1" s="40" t="s">
        <v>74</v>
      </c>
      <c r="B1" s="40"/>
      <c r="C1" s="40"/>
      <c r="D1" s="40"/>
      <c r="E1" s="40"/>
      <c r="F1" s="40"/>
      <c r="G1" s="40"/>
    </row>
    <row r="2" spans="1:7" ht="107.25" customHeight="1" x14ac:dyDescent="0.25">
      <c r="A2" s="39" t="s">
        <v>75</v>
      </c>
    </row>
    <row r="3" spans="1:7" ht="105" customHeight="1" x14ac:dyDescent="0.25">
      <c r="A3" s="39" t="s">
        <v>76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F7"/>
  <sheetViews>
    <sheetView workbookViewId="0">
      <selection activeCell="B12" sqref="B12"/>
    </sheetView>
  </sheetViews>
  <sheetFormatPr defaultRowHeight="15" x14ac:dyDescent="0.25"/>
  <sheetData>
    <row r="1" spans="1:6" x14ac:dyDescent="0.25">
      <c r="A1" t="b">
        <v>1</v>
      </c>
      <c r="B1" t="str">
        <f>IF(A1,"Флажок установлен","Флажок снят")</f>
        <v>Флажок установлен</v>
      </c>
      <c r="E1" s="3">
        <f>IF(A1,SUM(E4:E6),SUM(F4:F6))</f>
        <v>650</v>
      </c>
    </row>
    <row r="3" spans="1:6" x14ac:dyDescent="0.25">
      <c r="E3" s="3" t="s">
        <v>14</v>
      </c>
      <c r="F3" s="3" t="s">
        <v>15</v>
      </c>
    </row>
    <row r="4" spans="1:6" x14ac:dyDescent="0.25">
      <c r="E4" s="2">
        <v>300</v>
      </c>
      <c r="F4" s="2">
        <v>80</v>
      </c>
    </row>
    <row r="5" spans="1:6" x14ac:dyDescent="0.25">
      <c r="E5" s="2">
        <v>200</v>
      </c>
      <c r="F5" s="2">
        <v>56</v>
      </c>
    </row>
    <row r="6" spans="1:6" x14ac:dyDescent="0.25">
      <c r="E6" s="2">
        <v>150</v>
      </c>
      <c r="F6" s="2">
        <v>678</v>
      </c>
    </row>
    <row r="7" spans="1:6" x14ac:dyDescent="0.25">
      <c r="E7" s="3">
        <f>SUM(E4:E6)</f>
        <v>650</v>
      </c>
      <c r="F7" s="3">
        <f t="shared" ref="F7" si="0">SUM(F4:F6)</f>
        <v>814</v>
      </c>
    </row>
  </sheetData>
  <conditionalFormatting sqref="B1:C1">
    <cfRule type="expression" dxfId="8" priority="3">
      <formula>$A$1</formula>
    </cfRule>
  </conditionalFormatting>
  <conditionalFormatting sqref="C1">
    <cfRule type="expression" dxfId="7" priority="2">
      <formula>$A$1</formula>
    </cfRule>
  </conditionalFormatting>
  <conditionalFormatting sqref="E7:F7">
    <cfRule type="expression" dxfId="6" priority="1">
      <formula>$E$1=E$7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Флажок 1">
              <controlPr defaultSize="0" autoFill="0" autoLine="0" autoPict="0">
                <anchor moveWithCells="1">
                  <from>
                    <xdr:col>0</xdr:col>
                    <xdr:colOff>514350</xdr:colOff>
                    <xdr:row>2</xdr:row>
                    <xdr:rowOff>123825</xdr:rowOff>
                  </from>
                  <to>
                    <xdr:col>2</xdr:col>
                    <xdr:colOff>371475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Button 9">
              <controlPr defaultSize="0" print="0" autoFill="0" autoPict="0">
                <anchor moveWithCells="1" sizeWithCells="1">
                  <from>
                    <xdr:col>3</xdr:col>
                    <xdr:colOff>123825</xdr:colOff>
                    <xdr:row>2</xdr:row>
                    <xdr:rowOff>123825</xdr:rowOff>
                  </from>
                  <to>
                    <xdr:col>4</xdr:col>
                    <xdr:colOff>438150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M66"/>
  <sheetViews>
    <sheetView workbookViewId="0">
      <selection activeCell="H32" sqref="H32"/>
    </sheetView>
  </sheetViews>
  <sheetFormatPr defaultRowHeight="15" x14ac:dyDescent="0.25"/>
  <cols>
    <col min="2" max="2" width="15.7109375" customWidth="1"/>
    <col min="7" max="7" width="4.140625" customWidth="1"/>
  </cols>
  <sheetData>
    <row r="1" spans="1:2" x14ac:dyDescent="0.25">
      <c r="A1">
        <v>5</v>
      </c>
    </row>
    <row r="6" spans="1:2" x14ac:dyDescent="0.25">
      <c r="A6" s="1" t="s">
        <v>23</v>
      </c>
    </row>
    <row r="7" spans="1:2" x14ac:dyDescent="0.25">
      <c r="A7" s="14" t="s">
        <v>16</v>
      </c>
      <c r="B7" s="15">
        <v>83</v>
      </c>
    </row>
    <row r="8" spans="1:2" x14ac:dyDescent="0.25">
      <c r="A8" s="14" t="str">
        <f>"y=5*x+"&amp;B7</f>
        <v>y=5*x+83</v>
      </c>
    </row>
    <row r="10" spans="1:2" x14ac:dyDescent="0.25">
      <c r="A10" s="3" t="s">
        <v>17</v>
      </c>
      <c r="B10" s="3" t="s">
        <v>18</v>
      </c>
    </row>
    <row r="11" spans="1:2" x14ac:dyDescent="0.25">
      <c r="A11" s="2">
        <v>0</v>
      </c>
      <c r="B11" s="2">
        <f>5*A11+$B$7</f>
        <v>83</v>
      </c>
    </row>
    <row r="12" spans="1:2" x14ac:dyDescent="0.25">
      <c r="A12" s="2">
        <v>1</v>
      </c>
      <c r="B12" s="2">
        <f t="shared" ref="B12:B21" si="0">5*A12+$B$7</f>
        <v>88</v>
      </c>
    </row>
    <row r="13" spans="1:2" x14ac:dyDescent="0.25">
      <c r="A13" s="2">
        <v>2</v>
      </c>
      <c r="B13" s="2">
        <f t="shared" si="0"/>
        <v>93</v>
      </c>
    </row>
    <row r="14" spans="1:2" x14ac:dyDescent="0.25">
      <c r="A14" s="2">
        <v>3</v>
      </c>
      <c r="B14" s="2">
        <f t="shared" si="0"/>
        <v>98</v>
      </c>
    </row>
    <row r="15" spans="1:2" x14ac:dyDescent="0.25">
      <c r="A15" s="2">
        <v>4</v>
      </c>
      <c r="B15" s="2">
        <f t="shared" si="0"/>
        <v>103</v>
      </c>
    </row>
    <row r="16" spans="1:2" x14ac:dyDescent="0.25">
      <c r="A16" s="2">
        <v>5</v>
      </c>
      <c r="B16" s="2">
        <f t="shared" si="0"/>
        <v>108</v>
      </c>
    </row>
    <row r="17" spans="1:13" x14ac:dyDescent="0.25">
      <c r="A17" s="2">
        <v>6</v>
      </c>
      <c r="B17" s="2">
        <f t="shared" si="0"/>
        <v>113</v>
      </c>
    </row>
    <row r="18" spans="1:13" x14ac:dyDescent="0.25">
      <c r="A18" s="2">
        <v>7</v>
      </c>
      <c r="B18" s="2">
        <f t="shared" si="0"/>
        <v>118</v>
      </c>
    </row>
    <row r="19" spans="1:13" x14ac:dyDescent="0.25">
      <c r="A19" s="2">
        <v>8</v>
      </c>
      <c r="B19" s="2">
        <f t="shared" si="0"/>
        <v>123</v>
      </c>
    </row>
    <row r="20" spans="1:13" x14ac:dyDescent="0.25">
      <c r="A20" s="2">
        <v>9</v>
      </c>
      <c r="B20" s="2">
        <f t="shared" si="0"/>
        <v>128</v>
      </c>
    </row>
    <row r="21" spans="1:13" x14ac:dyDescent="0.25">
      <c r="A21" s="2">
        <v>10</v>
      </c>
      <c r="B21" s="2">
        <f t="shared" si="0"/>
        <v>133</v>
      </c>
    </row>
    <row r="24" spans="1:13" x14ac:dyDescent="0.25">
      <c r="A24" s="1" t="s">
        <v>24</v>
      </c>
    </row>
    <row r="25" spans="1:13" ht="15.75" thickBot="1" x14ac:dyDescent="0.3">
      <c r="A25" s="1"/>
    </row>
    <row r="26" spans="1:13" x14ac:dyDescent="0.25">
      <c r="A26" s="1" t="s">
        <v>46</v>
      </c>
      <c r="D26">
        <v>4</v>
      </c>
      <c r="G26" s="20"/>
      <c r="H26" s="21"/>
      <c r="I26" s="21"/>
      <c r="J26" s="21"/>
      <c r="K26" s="21"/>
      <c r="L26" s="21"/>
      <c r="M26" s="22"/>
    </row>
    <row r="27" spans="1:13" ht="15.75" x14ac:dyDescent="0.25">
      <c r="G27" s="23"/>
      <c r="H27" s="24" t="s">
        <v>42</v>
      </c>
      <c r="I27" s="25"/>
      <c r="J27" s="25"/>
      <c r="K27" s="25"/>
      <c r="L27" s="25"/>
      <c r="M27" s="26"/>
    </row>
    <row r="28" spans="1:13" x14ac:dyDescent="0.25">
      <c r="A28" s="3" t="s">
        <v>25</v>
      </c>
      <c r="B28" s="3" t="s">
        <v>35</v>
      </c>
      <c r="C28" s="3" t="s">
        <v>36</v>
      </c>
      <c r="D28" s="3" t="s">
        <v>37</v>
      </c>
      <c r="E28" s="3" t="s">
        <v>38</v>
      </c>
      <c r="G28" s="23"/>
      <c r="H28" s="25"/>
      <c r="I28" s="25"/>
      <c r="J28" s="25"/>
      <c r="K28" s="25"/>
      <c r="L28" s="25"/>
      <c r="M28" s="26"/>
    </row>
    <row r="29" spans="1:13" x14ac:dyDescent="0.25">
      <c r="A29" s="2">
        <v>1</v>
      </c>
      <c r="B29" s="2" t="s">
        <v>26</v>
      </c>
      <c r="C29" s="2">
        <v>100</v>
      </c>
      <c r="D29" s="2">
        <v>5</v>
      </c>
      <c r="E29" s="2" t="s">
        <v>39</v>
      </c>
      <c r="G29" s="23"/>
      <c r="H29" s="27" t="s">
        <v>35</v>
      </c>
      <c r="I29" s="16" t="str">
        <f>VLOOKUP(D26,A29:B37,2)</f>
        <v>Лобанов П.Р.</v>
      </c>
      <c r="J29" s="16"/>
      <c r="K29" s="16"/>
      <c r="L29" s="16"/>
      <c r="M29" s="26"/>
    </row>
    <row r="30" spans="1:13" x14ac:dyDescent="0.25">
      <c r="A30" s="2">
        <v>2</v>
      </c>
      <c r="B30" s="2" t="s">
        <v>27</v>
      </c>
      <c r="C30" s="2">
        <v>80</v>
      </c>
      <c r="D30" s="2">
        <v>4</v>
      </c>
      <c r="E30" s="2" t="s">
        <v>39</v>
      </c>
      <c r="G30" s="23"/>
      <c r="H30" s="25"/>
      <c r="I30" s="25"/>
      <c r="J30" s="25"/>
      <c r="K30" s="25"/>
      <c r="L30" s="25"/>
      <c r="M30" s="26"/>
    </row>
    <row r="31" spans="1:13" x14ac:dyDescent="0.25">
      <c r="A31" s="2">
        <v>3</v>
      </c>
      <c r="B31" s="2" t="s">
        <v>28</v>
      </c>
      <c r="C31" s="2">
        <v>60</v>
      </c>
      <c r="D31" s="2">
        <v>5</v>
      </c>
      <c r="E31" s="2" t="s">
        <v>39</v>
      </c>
      <c r="G31" s="23"/>
      <c r="H31" s="28" t="s">
        <v>43</v>
      </c>
      <c r="I31" s="25"/>
      <c r="J31" s="25"/>
      <c r="K31" s="25"/>
      <c r="L31" s="25"/>
      <c r="M31" s="26"/>
    </row>
    <row r="32" spans="1:13" x14ac:dyDescent="0.25">
      <c r="A32" s="2">
        <v>4</v>
      </c>
      <c r="B32" s="2" t="s">
        <v>29</v>
      </c>
      <c r="C32" s="2">
        <v>33</v>
      </c>
      <c r="D32" s="2">
        <v>3</v>
      </c>
      <c r="E32" s="2" t="s">
        <v>39</v>
      </c>
      <c r="G32" s="23"/>
      <c r="H32" s="18">
        <f>VLOOKUP(D26,A29:C37,3)</f>
        <v>33</v>
      </c>
      <c r="I32" s="25"/>
      <c r="J32" s="25"/>
      <c r="K32" s="25"/>
      <c r="L32" s="25"/>
      <c r="M32" s="26"/>
    </row>
    <row r="33" spans="1:13" x14ac:dyDescent="0.25">
      <c r="A33" s="2">
        <v>5</v>
      </c>
      <c r="B33" s="2" t="s">
        <v>30</v>
      </c>
      <c r="C33" s="2">
        <v>95</v>
      </c>
      <c r="D33" s="2">
        <v>4</v>
      </c>
      <c r="E33" s="2" t="s">
        <v>39</v>
      </c>
      <c r="G33" s="23"/>
      <c r="H33" s="28" t="s">
        <v>44</v>
      </c>
      <c r="I33" s="25"/>
      <c r="J33" s="25"/>
      <c r="K33" s="25"/>
      <c r="L33" s="25"/>
      <c r="M33" s="26"/>
    </row>
    <row r="34" spans="1:13" x14ac:dyDescent="0.25">
      <c r="A34" s="2">
        <v>6</v>
      </c>
      <c r="B34" s="2" t="s">
        <v>31</v>
      </c>
      <c r="C34" s="2">
        <v>87</v>
      </c>
      <c r="D34" s="2">
        <v>3</v>
      </c>
      <c r="E34" s="2" t="s">
        <v>40</v>
      </c>
      <c r="G34" s="23"/>
      <c r="H34" s="17">
        <f>VLOOKUP(D26,A29:D37,4)</f>
        <v>3</v>
      </c>
      <c r="I34" s="25"/>
      <c r="J34" s="25"/>
      <c r="K34" s="25"/>
      <c r="L34" s="25"/>
      <c r="M34" s="26"/>
    </row>
    <row r="35" spans="1:13" x14ac:dyDescent="0.25">
      <c r="A35" s="2">
        <v>7</v>
      </c>
      <c r="B35" s="2" t="s">
        <v>32</v>
      </c>
      <c r="C35" s="2">
        <v>77</v>
      </c>
      <c r="D35" s="2">
        <v>3</v>
      </c>
      <c r="E35" s="2" t="s">
        <v>40</v>
      </c>
      <c r="G35" s="23"/>
      <c r="H35" s="25"/>
      <c r="I35" s="25"/>
      <c r="J35" s="25"/>
      <c r="K35" s="25"/>
      <c r="L35" s="25"/>
      <c r="M35" s="26"/>
    </row>
    <row r="36" spans="1:13" x14ac:dyDescent="0.25">
      <c r="A36" s="2">
        <v>8</v>
      </c>
      <c r="B36" s="2" t="s">
        <v>33</v>
      </c>
      <c r="C36" s="2">
        <v>56</v>
      </c>
      <c r="D36" s="2">
        <v>4</v>
      </c>
      <c r="E36" s="2" t="s">
        <v>39</v>
      </c>
      <c r="G36" s="23"/>
      <c r="H36" s="29" t="s">
        <v>45</v>
      </c>
      <c r="I36" s="19" t="str">
        <f>VLOOKUP(D26,A29:E37,5)</f>
        <v>Сдал</v>
      </c>
      <c r="J36" s="25"/>
      <c r="K36" s="25"/>
      <c r="L36" s="25"/>
      <c r="M36" s="26"/>
    </row>
    <row r="37" spans="1:13" ht="15.75" thickBot="1" x14ac:dyDescent="0.3">
      <c r="A37" s="2">
        <v>9</v>
      </c>
      <c r="B37" s="2" t="s">
        <v>34</v>
      </c>
      <c r="C37" s="2">
        <v>66</v>
      </c>
      <c r="D37" s="2">
        <v>5</v>
      </c>
      <c r="E37" s="2" t="s">
        <v>39</v>
      </c>
      <c r="G37" s="30"/>
      <c r="H37" s="31"/>
      <c r="I37" s="31"/>
      <c r="J37" s="31"/>
      <c r="K37" s="31"/>
      <c r="L37" s="31"/>
      <c r="M37" s="32"/>
    </row>
    <row r="39" spans="1:13" x14ac:dyDescent="0.25">
      <c r="A39" s="1" t="s">
        <v>41</v>
      </c>
    </row>
    <row r="40" spans="1:13" x14ac:dyDescent="0.25">
      <c r="A40" s="1"/>
    </row>
    <row r="41" spans="1:13" x14ac:dyDescent="0.25">
      <c r="A41" s="1" t="s">
        <v>19</v>
      </c>
    </row>
    <row r="42" spans="1:13" x14ac:dyDescent="0.25">
      <c r="A42">
        <v>3</v>
      </c>
      <c r="B42">
        <f>A42/10</f>
        <v>0.3</v>
      </c>
    </row>
    <row r="49" spans="1:2" x14ac:dyDescent="0.25">
      <c r="A49" s="1" t="s">
        <v>22</v>
      </c>
    </row>
    <row r="50" spans="1:2" x14ac:dyDescent="0.25">
      <c r="A50">
        <v>101</v>
      </c>
      <c r="B50">
        <f>-102+A50</f>
        <v>-1</v>
      </c>
    </row>
    <row r="57" spans="1:2" x14ac:dyDescent="0.25">
      <c r="A57" s="1" t="s">
        <v>20</v>
      </c>
    </row>
    <row r="58" spans="1:2" x14ac:dyDescent="0.25">
      <c r="A58">
        <v>8</v>
      </c>
      <c r="B58">
        <f>A58*A58</f>
        <v>64</v>
      </c>
    </row>
    <row r="65" spans="1:2" x14ac:dyDescent="0.25">
      <c r="A65" s="1" t="s">
        <v>21</v>
      </c>
    </row>
    <row r="66" spans="1:2" x14ac:dyDescent="0.25">
      <c r="A66">
        <v>8</v>
      </c>
      <c r="B66">
        <f>IF(A66&lt;11,A66,(A66-10)*10+1)</f>
        <v>8</v>
      </c>
    </row>
  </sheetData>
  <conditionalFormatting sqref="A29:E37">
    <cfRule type="expression" dxfId="5" priority="1">
      <formula>$A29=$D$26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Spinner 4">
              <controlPr defaultSize="0" autoPict="0">
                <anchor moveWithCells="1" sizeWithCells="1">
                  <from>
                    <xdr:col>1</xdr:col>
                    <xdr:colOff>590550</xdr:colOff>
                    <xdr:row>6</xdr:row>
                    <xdr:rowOff>9525</xdr:rowOff>
                  </from>
                  <to>
                    <xdr:col>1</xdr:col>
                    <xdr:colOff>1009650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Spinner 5">
              <controlPr defaultSize="0" autoPict="0">
                <anchor moveWithCells="1" siz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523875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Spinner 6">
              <controlPr defaultSize="0" autoPict="0">
                <anchor moveWithCells="1" siz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581025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Spinner 7">
              <controlPr defaultSize="0" autoPict="0">
                <anchor moveWithCells="1" siz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561975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Spinner 8">
              <controlPr defaultSize="0" autoPict="0">
                <anchor moveWithCells="1" siz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571500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Spinner 9">
              <controlPr defaultSize="0" autoPict="0">
                <anchor moveWithCells="1" sizeWithCells="1">
                  <from>
                    <xdr:col>2</xdr:col>
                    <xdr:colOff>66675</xdr:colOff>
                    <xdr:row>24</xdr:row>
                    <xdr:rowOff>19050</xdr:rowOff>
                  </from>
                  <to>
                    <xdr:col>2</xdr:col>
                    <xdr:colOff>523875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Spinner 12">
              <controlPr defaultSize="0" autoPict="0">
                <anchor moveWithCells="1" sizeWithCells="1">
                  <from>
                    <xdr:col>1</xdr:col>
                    <xdr:colOff>590550</xdr:colOff>
                    <xdr:row>0</xdr:row>
                    <xdr:rowOff>9525</xdr:rowOff>
                  </from>
                  <to>
                    <xdr:col>1</xdr:col>
                    <xdr:colOff>1009650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Y25"/>
  <sheetViews>
    <sheetView workbookViewId="0">
      <selection activeCell="F7" sqref="F7"/>
    </sheetView>
  </sheetViews>
  <sheetFormatPr defaultRowHeight="15" x14ac:dyDescent="0.25"/>
  <cols>
    <col min="1" max="1" width="12.5703125" customWidth="1"/>
    <col min="2" max="2" width="15.7109375" customWidth="1"/>
    <col min="3" max="3" width="13.85546875" bestFit="1" customWidth="1"/>
    <col min="4" max="4" width="10.42578125" bestFit="1" customWidth="1"/>
    <col min="5" max="5" width="12.5703125" bestFit="1" customWidth="1"/>
    <col min="6" max="6" width="9.5703125" bestFit="1" customWidth="1"/>
    <col min="7" max="8" width="10.85546875" bestFit="1" customWidth="1"/>
    <col min="9" max="9" width="11.42578125" bestFit="1" customWidth="1"/>
    <col min="10" max="10" width="14.42578125" bestFit="1" customWidth="1"/>
    <col min="11" max="11" width="13.42578125" bestFit="1" customWidth="1"/>
    <col min="12" max="12" width="12.5703125" bestFit="1" customWidth="1"/>
    <col min="13" max="13" width="13.7109375" bestFit="1" customWidth="1"/>
    <col min="14" max="14" width="12.28515625" bestFit="1" customWidth="1"/>
    <col min="15" max="15" width="13.85546875" bestFit="1" customWidth="1"/>
    <col min="16" max="16" width="10.42578125" bestFit="1" customWidth="1"/>
    <col min="17" max="17" width="12.5703125" bestFit="1" customWidth="1"/>
    <col min="18" max="18" width="9.5703125" bestFit="1" customWidth="1"/>
    <col min="19" max="20" width="10.85546875" bestFit="1" customWidth="1"/>
    <col min="21" max="21" width="11.42578125" bestFit="1" customWidth="1"/>
    <col min="22" max="22" width="14.42578125" bestFit="1" customWidth="1"/>
    <col min="23" max="23" width="13.42578125" bestFit="1" customWidth="1"/>
    <col min="24" max="24" width="12.5703125" bestFit="1" customWidth="1"/>
    <col min="25" max="25" width="13.7109375" bestFit="1" customWidth="1"/>
  </cols>
  <sheetData>
    <row r="1" spans="1:2" x14ac:dyDescent="0.25">
      <c r="A1">
        <v>13</v>
      </c>
    </row>
    <row r="5" spans="1:2" x14ac:dyDescent="0.25">
      <c r="A5" s="1" t="s">
        <v>55</v>
      </c>
    </row>
    <row r="6" spans="1:2" hidden="1" x14ac:dyDescent="0.25"/>
    <row r="7" spans="1:2" x14ac:dyDescent="0.25">
      <c r="B7" s="3" t="s">
        <v>54</v>
      </c>
    </row>
    <row r="8" spans="1:2" x14ac:dyDescent="0.25">
      <c r="A8" s="3" t="s">
        <v>47</v>
      </c>
      <c r="B8" s="33">
        <f ca="1">OFFSET($B19,,$A$1-1)</f>
        <v>41275</v>
      </c>
    </row>
    <row r="9" spans="1:2" x14ac:dyDescent="0.25">
      <c r="A9" s="2" t="s">
        <v>48</v>
      </c>
      <c r="B9" s="2">
        <f ca="1">OFFSET($B20,,$A$1-1)</f>
        <v>471</v>
      </c>
    </row>
    <row r="10" spans="1:2" x14ac:dyDescent="0.25">
      <c r="A10" s="2" t="s">
        <v>49</v>
      </c>
      <c r="B10" s="2">
        <f t="shared" ref="B10:B14" ca="1" si="0">OFFSET($B21,,$A$1-1)</f>
        <v>393</v>
      </c>
    </row>
    <row r="11" spans="1:2" x14ac:dyDescent="0.25">
      <c r="A11" s="2" t="s">
        <v>50</v>
      </c>
      <c r="B11" s="2">
        <f t="shared" ca="1" si="0"/>
        <v>483</v>
      </c>
    </row>
    <row r="12" spans="1:2" x14ac:dyDescent="0.25">
      <c r="A12" s="2" t="s">
        <v>52</v>
      </c>
      <c r="B12" s="2">
        <f t="shared" ca="1" si="0"/>
        <v>152</v>
      </c>
    </row>
    <row r="13" spans="1:2" x14ac:dyDescent="0.25">
      <c r="A13" s="2" t="s">
        <v>51</v>
      </c>
      <c r="B13" s="2">
        <f t="shared" ca="1" si="0"/>
        <v>309</v>
      </c>
    </row>
    <row r="14" spans="1:2" x14ac:dyDescent="0.25">
      <c r="A14" s="2" t="s">
        <v>53</v>
      </c>
      <c r="B14" s="2">
        <f t="shared" ca="1" si="0"/>
        <v>124</v>
      </c>
    </row>
    <row r="16" spans="1:2" x14ac:dyDescent="0.25">
      <c r="A16" s="1" t="s">
        <v>56</v>
      </c>
    </row>
    <row r="17" spans="1:25" hidden="1" x14ac:dyDescent="0.25"/>
    <row r="18" spans="1:25" x14ac:dyDescent="0.25">
      <c r="B18" s="34">
        <v>1</v>
      </c>
      <c r="C18" s="34">
        <v>2</v>
      </c>
      <c r="D18" s="34">
        <v>3</v>
      </c>
      <c r="E18" s="34">
        <v>4</v>
      </c>
      <c r="F18" s="34">
        <v>5</v>
      </c>
      <c r="G18" s="34">
        <v>6</v>
      </c>
      <c r="H18" s="34">
        <v>7</v>
      </c>
      <c r="I18" s="34">
        <v>8</v>
      </c>
      <c r="J18" s="34">
        <v>9</v>
      </c>
      <c r="K18" s="34">
        <v>10</v>
      </c>
      <c r="L18" s="34">
        <v>11</v>
      </c>
      <c r="M18" s="34">
        <v>12</v>
      </c>
      <c r="N18" s="34">
        <v>13</v>
      </c>
      <c r="O18" s="34">
        <v>14</v>
      </c>
      <c r="P18" s="34">
        <v>15</v>
      </c>
      <c r="Q18" s="34">
        <v>16</v>
      </c>
      <c r="R18" s="34">
        <v>17</v>
      </c>
      <c r="S18" s="34">
        <v>18</v>
      </c>
      <c r="T18" s="34">
        <v>19</v>
      </c>
      <c r="U18" s="34">
        <v>20</v>
      </c>
      <c r="V18" s="34">
        <v>21</v>
      </c>
      <c r="W18" s="34">
        <v>22</v>
      </c>
      <c r="X18" s="34">
        <v>23</v>
      </c>
      <c r="Y18" s="34">
        <v>24</v>
      </c>
    </row>
    <row r="19" spans="1:25" x14ac:dyDescent="0.25">
      <c r="A19" s="3" t="s">
        <v>47</v>
      </c>
      <c r="B19" s="33">
        <v>40909</v>
      </c>
      <c r="C19" s="33">
        <v>40940</v>
      </c>
      <c r="D19" s="33">
        <v>40969</v>
      </c>
      <c r="E19" s="33">
        <v>41000</v>
      </c>
      <c r="F19" s="33">
        <v>41030</v>
      </c>
      <c r="G19" s="33">
        <v>41061</v>
      </c>
      <c r="H19" s="33">
        <v>41091</v>
      </c>
      <c r="I19" s="33">
        <v>41122</v>
      </c>
      <c r="J19" s="33">
        <v>41153</v>
      </c>
      <c r="K19" s="33">
        <v>41183</v>
      </c>
      <c r="L19" s="33">
        <v>41214</v>
      </c>
      <c r="M19" s="33">
        <v>41244</v>
      </c>
      <c r="N19" s="33">
        <v>41275</v>
      </c>
      <c r="O19" s="33">
        <v>41306</v>
      </c>
      <c r="P19" s="33">
        <v>41334</v>
      </c>
      <c r="Q19" s="33">
        <v>41365</v>
      </c>
      <c r="R19" s="33">
        <v>41395</v>
      </c>
      <c r="S19" s="33">
        <v>41426</v>
      </c>
      <c r="T19" s="33">
        <v>41456</v>
      </c>
      <c r="U19" s="33">
        <v>41487</v>
      </c>
      <c r="V19" s="33">
        <v>41518</v>
      </c>
      <c r="W19" s="33">
        <v>41548</v>
      </c>
      <c r="X19" s="33">
        <v>41579</v>
      </c>
      <c r="Y19" s="33">
        <v>41609</v>
      </c>
    </row>
    <row r="20" spans="1:25" x14ac:dyDescent="0.25">
      <c r="A20" s="2" t="s">
        <v>48</v>
      </c>
      <c r="B20" s="2">
        <v>393</v>
      </c>
      <c r="C20" s="2">
        <v>189</v>
      </c>
      <c r="D20" s="2">
        <v>425</v>
      </c>
      <c r="E20" s="2">
        <v>329</v>
      </c>
      <c r="F20" s="2">
        <v>479</v>
      </c>
      <c r="G20" s="2">
        <v>389</v>
      </c>
      <c r="H20" s="2">
        <v>464</v>
      </c>
      <c r="I20" s="2">
        <v>390</v>
      </c>
      <c r="J20" s="2">
        <v>109</v>
      </c>
      <c r="K20" s="2">
        <v>207</v>
      </c>
      <c r="L20" s="2">
        <v>175</v>
      </c>
      <c r="M20" s="2">
        <v>360</v>
      </c>
      <c r="N20" s="2">
        <v>471</v>
      </c>
      <c r="O20" s="2">
        <v>400</v>
      </c>
      <c r="P20" s="2">
        <v>325</v>
      </c>
      <c r="Q20" s="2">
        <v>171</v>
      </c>
      <c r="R20" s="2">
        <v>206</v>
      </c>
      <c r="S20" s="2">
        <v>436</v>
      </c>
      <c r="T20" s="2">
        <v>295</v>
      </c>
      <c r="U20" s="2">
        <v>284</v>
      </c>
      <c r="V20" s="2">
        <v>459</v>
      </c>
      <c r="W20" s="2">
        <v>248</v>
      </c>
      <c r="X20" s="2">
        <v>222</v>
      </c>
      <c r="Y20" s="2">
        <v>372</v>
      </c>
    </row>
    <row r="21" spans="1:25" x14ac:dyDescent="0.25">
      <c r="A21" s="2" t="s">
        <v>49</v>
      </c>
      <c r="B21" s="2">
        <v>157</v>
      </c>
      <c r="C21" s="2">
        <v>307</v>
      </c>
      <c r="D21" s="2">
        <v>390</v>
      </c>
      <c r="E21" s="2">
        <v>451</v>
      </c>
      <c r="F21" s="2">
        <v>275</v>
      </c>
      <c r="G21" s="2">
        <v>362</v>
      </c>
      <c r="H21" s="2">
        <v>335</v>
      </c>
      <c r="I21" s="2">
        <v>418</v>
      </c>
      <c r="J21" s="2">
        <v>433</v>
      </c>
      <c r="K21" s="2">
        <v>426</v>
      </c>
      <c r="L21" s="2">
        <v>187</v>
      </c>
      <c r="M21" s="2">
        <v>250</v>
      </c>
      <c r="N21" s="2">
        <v>393</v>
      </c>
      <c r="O21" s="2">
        <v>426</v>
      </c>
      <c r="P21" s="2">
        <v>240</v>
      </c>
      <c r="Q21" s="2">
        <v>113</v>
      </c>
      <c r="R21" s="2">
        <v>290</v>
      </c>
      <c r="S21" s="2">
        <v>305</v>
      </c>
      <c r="T21" s="2">
        <v>117</v>
      </c>
      <c r="U21" s="2">
        <v>268</v>
      </c>
      <c r="V21" s="2">
        <v>201</v>
      </c>
      <c r="W21" s="2">
        <v>306</v>
      </c>
      <c r="X21" s="2">
        <v>428</v>
      </c>
      <c r="Y21" s="2">
        <v>273</v>
      </c>
    </row>
    <row r="22" spans="1:25" x14ac:dyDescent="0.25">
      <c r="A22" s="2" t="s">
        <v>50</v>
      </c>
      <c r="B22" s="2">
        <v>166</v>
      </c>
      <c r="C22" s="2">
        <v>458</v>
      </c>
      <c r="D22" s="2">
        <v>117</v>
      </c>
      <c r="E22" s="2">
        <v>459</v>
      </c>
      <c r="F22" s="2">
        <v>317</v>
      </c>
      <c r="G22" s="2">
        <v>146</v>
      </c>
      <c r="H22" s="2">
        <v>424</v>
      </c>
      <c r="I22" s="2">
        <v>207</v>
      </c>
      <c r="J22" s="2">
        <v>216</v>
      </c>
      <c r="K22" s="2">
        <v>136</v>
      </c>
      <c r="L22" s="2">
        <v>317</v>
      </c>
      <c r="M22" s="2">
        <v>181</v>
      </c>
      <c r="N22" s="2">
        <v>483</v>
      </c>
      <c r="O22" s="2">
        <v>199</v>
      </c>
      <c r="P22" s="2">
        <v>291</v>
      </c>
      <c r="Q22" s="2">
        <v>307</v>
      </c>
      <c r="R22" s="2">
        <v>499</v>
      </c>
      <c r="S22" s="2">
        <v>312</v>
      </c>
      <c r="T22" s="2">
        <v>241</v>
      </c>
      <c r="U22" s="2">
        <v>126</v>
      </c>
      <c r="V22" s="2">
        <v>348</v>
      </c>
      <c r="W22" s="2">
        <v>295</v>
      </c>
      <c r="X22" s="2">
        <v>191</v>
      </c>
      <c r="Y22" s="2">
        <v>153</v>
      </c>
    </row>
    <row r="23" spans="1:25" x14ac:dyDescent="0.25">
      <c r="A23" s="2" t="s">
        <v>52</v>
      </c>
      <c r="B23" s="2">
        <v>271</v>
      </c>
      <c r="C23" s="2">
        <v>122</v>
      </c>
      <c r="D23" s="2">
        <v>384</v>
      </c>
      <c r="E23" s="2">
        <v>155</v>
      </c>
      <c r="F23" s="2">
        <v>294</v>
      </c>
      <c r="G23" s="2">
        <v>234</v>
      </c>
      <c r="H23" s="2">
        <v>445</v>
      </c>
      <c r="I23" s="2">
        <v>135</v>
      </c>
      <c r="J23" s="2">
        <v>374</v>
      </c>
      <c r="K23" s="2">
        <v>161</v>
      </c>
      <c r="L23" s="2">
        <v>398</v>
      </c>
      <c r="M23" s="2">
        <v>166</v>
      </c>
      <c r="N23" s="2">
        <v>152</v>
      </c>
      <c r="O23" s="2">
        <v>138</v>
      </c>
      <c r="P23" s="2">
        <v>325</v>
      </c>
      <c r="Q23" s="2">
        <v>437</v>
      </c>
      <c r="R23" s="2">
        <v>353</v>
      </c>
      <c r="S23" s="2">
        <v>162</v>
      </c>
      <c r="T23" s="2">
        <v>337</v>
      </c>
      <c r="U23" s="2">
        <v>100</v>
      </c>
      <c r="V23" s="2">
        <v>302</v>
      </c>
      <c r="W23" s="2">
        <v>436</v>
      </c>
      <c r="X23" s="2">
        <v>182</v>
      </c>
      <c r="Y23" s="2">
        <v>166</v>
      </c>
    </row>
    <row r="24" spans="1:25" x14ac:dyDescent="0.25">
      <c r="A24" s="2" t="s">
        <v>51</v>
      </c>
      <c r="B24" s="2">
        <v>399</v>
      </c>
      <c r="C24" s="2">
        <v>123</v>
      </c>
      <c r="D24" s="2">
        <v>153</v>
      </c>
      <c r="E24" s="2">
        <v>261</v>
      </c>
      <c r="F24" s="2">
        <v>216</v>
      </c>
      <c r="G24" s="2">
        <v>399</v>
      </c>
      <c r="H24" s="2">
        <v>155</v>
      </c>
      <c r="I24" s="2">
        <v>363</v>
      </c>
      <c r="J24" s="2">
        <v>228</v>
      </c>
      <c r="K24" s="2">
        <v>123</v>
      </c>
      <c r="L24" s="2">
        <v>391</v>
      </c>
      <c r="M24" s="2">
        <v>465</v>
      </c>
      <c r="N24" s="2">
        <v>309</v>
      </c>
      <c r="O24" s="2">
        <v>130</v>
      </c>
      <c r="P24" s="2">
        <v>452</v>
      </c>
      <c r="Q24" s="2">
        <v>382</v>
      </c>
      <c r="R24" s="2">
        <v>474</v>
      </c>
      <c r="S24" s="2">
        <v>217</v>
      </c>
      <c r="T24" s="2">
        <v>199</v>
      </c>
      <c r="U24" s="2">
        <v>187</v>
      </c>
      <c r="V24" s="2">
        <v>151</v>
      </c>
      <c r="W24" s="2">
        <v>245</v>
      </c>
      <c r="X24" s="2">
        <v>127</v>
      </c>
      <c r="Y24" s="2">
        <v>136</v>
      </c>
    </row>
    <row r="25" spans="1:25" x14ac:dyDescent="0.25">
      <c r="A25" s="2" t="s">
        <v>53</v>
      </c>
      <c r="B25" s="2">
        <v>471</v>
      </c>
      <c r="C25" s="2">
        <v>218</v>
      </c>
      <c r="D25" s="2">
        <v>149</v>
      </c>
      <c r="E25" s="2">
        <v>173</v>
      </c>
      <c r="F25" s="2">
        <v>150</v>
      </c>
      <c r="G25" s="2">
        <v>201</v>
      </c>
      <c r="H25" s="2">
        <v>231</v>
      </c>
      <c r="I25" s="2">
        <v>298</v>
      </c>
      <c r="J25" s="2">
        <v>284</v>
      </c>
      <c r="K25" s="2">
        <v>372</v>
      </c>
      <c r="L25" s="2">
        <v>265</v>
      </c>
      <c r="M25" s="2">
        <v>114</v>
      </c>
      <c r="N25" s="2">
        <v>124</v>
      </c>
      <c r="O25" s="2">
        <v>109</v>
      </c>
      <c r="P25" s="2">
        <v>136</v>
      </c>
      <c r="Q25" s="2">
        <v>471</v>
      </c>
      <c r="R25" s="2">
        <v>284</v>
      </c>
      <c r="S25" s="2">
        <v>332</v>
      </c>
      <c r="T25" s="2">
        <v>385</v>
      </c>
      <c r="U25" s="2">
        <v>337</v>
      </c>
      <c r="V25" s="2">
        <v>215</v>
      </c>
      <c r="W25" s="2">
        <v>395</v>
      </c>
      <c r="X25" s="2">
        <v>384</v>
      </c>
      <c r="Y25" s="2">
        <v>445</v>
      </c>
    </row>
  </sheetData>
  <conditionalFormatting sqref="B19:Y25">
    <cfRule type="expression" dxfId="4" priority="1">
      <formula>B$18=$A$1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defaultSize="0" autoPict="0">
                <anchor moveWithCells="1">
                  <from>
                    <xdr:col>0</xdr:col>
                    <xdr:colOff>476250</xdr:colOff>
                    <xdr:row>1</xdr:row>
                    <xdr:rowOff>171450</xdr:rowOff>
                  </from>
                  <to>
                    <xdr:col>1</xdr:col>
                    <xdr:colOff>933450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Scroll Bar 3">
              <controlPr defaultSize="0" autoPict="0">
                <anchor moveWithCells="1">
                  <from>
                    <xdr:col>3</xdr:col>
                    <xdr:colOff>238125</xdr:colOff>
                    <xdr:row>0</xdr:row>
                    <xdr:rowOff>76200</xdr:rowOff>
                  </from>
                  <to>
                    <xdr:col>3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E16"/>
  <sheetViews>
    <sheetView workbookViewId="0">
      <selection activeCell="H20" sqref="H20"/>
    </sheetView>
  </sheetViews>
  <sheetFormatPr defaultRowHeight="15" x14ac:dyDescent="0.25"/>
  <cols>
    <col min="1" max="1" width="13.42578125" customWidth="1"/>
    <col min="2" max="2" width="11.85546875" bestFit="1" customWidth="1"/>
    <col min="3" max="3" width="14.85546875" customWidth="1"/>
  </cols>
  <sheetData>
    <row r="1" spans="1:5" x14ac:dyDescent="0.25">
      <c r="A1">
        <v>1</v>
      </c>
    </row>
    <row r="7" spans="1:5" x14ac:dyDescent="0.25">
      <c r="A7" s="1" t="s">
        <v>57</v>
      </c>
      <c r="E7" s="37">
        <f>CHOOSE($A$1,5%,10%,20%)</f>
        <v>0.05</v>
      </c>
    </row>
    <row r="8" spans="1:5" hidden="1" x14ac:dyDescent="0.25">
      <c r="A8" s="1"/>
    </row>
    <row r="9" spans="1:5" x14ac:dyDescent="0.25">
      <c r="B9" s="3" t="s">
        <v>58</v>
      </c>
      <c r="C9" s="3" t="str">
        <f>"План: +"&amp;TEXT(E7,"#%")</f>
        <v>План: +5%</v>
      </c>
    </row>
    <row r="10" spans="1:5" x14ac:dyDescent="0.25">
      <c r="A10" s="35" t="s">
        <v>47</v>
      </c>
      <c r="B10" s="36">
        <v>40909</v>
      </c>
      <c r="C10" s="36">
        <v>40940</v>
      </c>
    </row>
    <row r="11" spans="1:5" x14ac:dyDescent="0.25">
      <c r="A11" s="2" t="s">
        <v>48</v>
      </c>
      <c r="B11" s="2">
        <v>393</v>
      </c>
      <c r="C11" s="38">
        <f t="shared" ref="C11:C16" si="0">B11*(1+$E$7)</f>
        <v>412.65000000000003</v>
      </c>
    </row>
    <row r="12" spans="1:5" x14ac:dyDescent="0.25">
      <c r="A12" s="2" t="s">
        <v>49</v>
      </c>
      <c r="B12" s="2">
        <v>157</v>
      </c>
      <c r="C12" s="38">
        <f t="shared" si="0"/>
        <v>164.85</v>
      </c>
    </row>
    <row r="13" spans="1:5" x14ac:dyDescent="0.25">
      <c r="A13" s="2" t="s">
        <v>50</v>
      </c>
      <c r="B13" s="2">
        <v>166</v>
      </c>
      <c r="C13" s="38">
        <f t="shared" si="0"/>
        <v>174.3</v>
      </c>
    </row>
    <row r="14" spans="1:5" x14ac:dyDescent="0.25">
      <c r="A14" s="2" t="s">
        <v>52</v>
      </c>
      <c r="B14" s="2">
        <v>271</v>
      </c>
      <c r="C14" s="38">
        <f t="shared" si="0"/>
        <v>284.55</v>
      </c>
    </row>
    <row r="15" spans="1:5" x14ac:dyDescent="0.25">
      <c r="A15" s="2" t="s">
        <v>51</v>
      </c>
      <c r="B15" s="2">
        <v>399</v>
      </c>
      <c r="C15" s="38">
        <f t="shared" si="0"/>
        <v>418.95000000000005</v>
      </c>
    </row>
    <row r="16" spans="1:5" x14ac:dyDescent="0.25">
      <c r="A16" s="2" t="s">
        <v>53</v>
      </c>
      <c r="B16" s="2">
        <v>471</v>
      </c>
      <c r="C16" s="38">
        <f t="shared" si="0"/>
        <v>494.55</v>
      </c>
    </row>
  </sheetData>
  <conditionalFormatting sqref="C11:C16">
    <cfRule type="expression" dxfId="3" priority="1">
      <formula>$A$1=2</formula>
    </cfRule>
    <cfRule type="expression" dxfId="2" priority="2">
      <formula>$A$1=1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Option Button 1">
              <controlPr defaultSize="0" autoFill="0" autoLine="0" autoPict="0">
                <anchor moveWithCells="1">
                  <from>
                    <xdr:col>1</xdr:col>
                    <xdr:colOff>114300</xdr:colOff>
                    <xdr:row>1</xdr:row>
                    <xdr:rowOff>123825</xdr:rowOff>
                  </from>
                  <to>
                    <xdr:col>2</xdr:col>
                    <xdr:colOff>19050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142875</xdr:rowOff>
                  </from>
                  <to>
                    <xdr:col>2</xdr:col>
                    <xdr:colOff>19050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171450</xdr:rowOff>
                  </from>
                  <to>
                    <xdr:col>2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G13"/>
  <sheetViews>
    <sheetView workbookViewId="0">
      <selection activeCell="K14" sqref="K14"/>
    </sheetView>
  </sheetViews>
  <sheetFormatPr defaultRowHeight="15" x14ac:dyDescent="0.25"/>
  <cols>
    <col min="1" max="1" width="14.140625" bestFit="1" customWidth="1"/>
  </cols>
  <sheetData>
    <row r="1" spans="1:7" x14ac:dyDescent="0.25">
      <c r="A1" s="2" t="s">
        <v>72</v>
      </c>
      <c r="B1" s="2">
        <v>5</v>
      </c>
      <c r="F1" s="3" t="s">
        <v>54</v>
      </c>
      <c r="G1" s="3" t="s">
        <v>71</v>
      </c>
    </row>
    <row r="2" spans="1:7" x14ac:dyDescent="0.25">
      <c r="A2" s="2" t="s">
        <v>73</v>
      </c>
      <c r="B2" s="2" t="str">
        <f>INDEX(F2:F13,B1)</f>
        <v>май</v>
      </c>
      <c r="F2" s="2" t="s">
        <v>59</v>
      </c>
      <c r="G2" s="2">
        <v>139</v>
      </c>
    </row>
    <row r="3" spans="1:7" x14ac:dyDescent="0.25">
      <c r="A3" s="2" t="s">
        <v>71</v>
      </c>
      <c r="B3" s="2">
        <f>INDEX(G2:G13,B1)</f>
        <v>162</v>
      </c>
      <c r="F3" s="2" t="s">
        <v>60</v>
      </c>
      <c r="G3" s="2">
        <v>150</v>
      </c>
    </row>
    <row r="4" spans="1:7" x14ac:dyDescent="0.25">
      <c r="F4" s="2" t="s">
        <v>61</v>
      </c>
      <c r="G4" s="2">
        <v>181</v>
      </c>
    </row>
    <row r="5" spans="1:7" x14ac:dyDescent="0.25">
      <c r="F5" s="2" t="s">
        <v>62</v>
      </c>
      <c r="G5" s="2">
        <v>149</v>
      </c>
    </row>
    <row r="6" spans="1:7" x14ac:dyDescent="0.25">
      <c r="F6" s="2" t="s">
        <v>63</v>
      </c>
      <c r="G6" s="2">
        <v>162</v>
      </c>
    </row>
    <row r="7" spans="1:7" x14ac:dyDescent="0.25">
      <c r="F7" s="2" t="s">
        <v>64</v>
      </c>
      <c r="G7" s="2">
        <v>150</v>
      </c>
    </row>
    <row r="8" spans="1:7" x14ac:dyDescent="0.25">
      <c r="F8" s="2" t="s">
        <v>65</v>
      </c>
      <c r="G8" s="2">
        <v>151</v>
      </c>
    </row>
    <row r="9" spans="1:7" x14ac:dyDescent="0.25">
      <c r="F9" s="2" t="s">
        <v>66</v>
      </c>
      <c r="G9" s="2">
        <v>195</v>
      </c>
    </row>
    <row r="10" spans="1:7" x14ac:dyDescent="0.25">
      <c r="F10" s="2" t="s">
        <v>67</v>
      </c>
      <c r="G10" s="2">
        <v>109</v>
      </c>
    </row>
    <row r="11" spans="1:7" x14ac:dyDescent="0.25">
      <c r="F11" s="2" t="s">
        <v>68</v>
      </c>
      <c r="G11" s="2">
        <v>189</v>
      </c>
    </row>
    <row r="12" spans="1:7" x14ac:dyDescent="0.25">
      <c r="F12" s="2" t="s">
        <v>69</v>
      </c>
      <c r="G12" s="2">
        <v>183</v>
      </c>
    </row>
    <row r="13" spans="1:7" x14ac:dyDescent="0.25">
      <c r="F13" s="2" t="s">
        <v>70</v>
      </c>
      <c r="G13" s="2">
        <v>123</v>
      </c>
    </row>
  </sheetData>
  <conditionalFormatting sqref="F2:G13">
    <cfRule type="expression" dxfId="1" priority="1">
      <formula>$B$2=$F2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List Box 1">
              <controlPr defaultSize="0" autoLine="0" autoPict="0">
                <anchor moveWithCells="1">
                  <from>
                    <xdr:col>3</xdr:col>
                    <xdr:colOff>114300</xdr:colOff>
                    <xdr:row>0</xdr:row>
                    <xdr:rowOff>95250</xdr:rowOff>
                  </from>
                  <to>
                    <xdr:col>4</xdr:col>
                    <xdr:colOff>247650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G13"/>
  <sheetViews>
    <sheetView workbookViewId="0">
      <selection activeCell="D6" sqref="D6"/>
    </sheetView>
  </sheetViews>
  <sheetFormatPr defaultRowHeight="15" x14ac:dyDescent="0.25"/>
  <cols>
    <col min="1" max="1" width="14.140625" bestFit="1" customWidth="1"/>
  </cols>
  <sheetData>
    <row r="1" spans="1:7" x14ac:dyDescent="0.25">
      <c r="A1" s="2" t="s">
        <v>72</v>
      </c>
      <c r="B1" s="2">
        <v>5</v>
      </c>
      <c r="F1" s="3" t="s">
        <v>54</v>
      </c>
      <c r="G1" s="3" t="s">
        <v>71</v>
      </c>
    </row>
    <row r="2" spans="1:7" x14ac:dyDescent="0.25">
      <c r="A2" s="2" t="s">
        <v>73</v>
      </c>
      <c r="B2" s="2" t="str">
        <f>INDEX(F2:F13,B1)</f>
        <v>май</v>
      </c>
      <c r="F2" s="2" t="s">
        <v>59</v>
      </c>
      <c r="G2" s="2">
        <v>139</v>
      </c>
    </row>
    <row r="3" spans="1:7" x14ac:dyDescent="0.25">
      <c r="A3" s="2" t="s">
        <v>71</v>
      </c>
      <c r="B3" s="2">
        <f>INDEX(G2:G13,B1)</f>
        <v>162</v>
      </c>
      <c r="F3" s="2" t="s">
        <v>60</v>
      </c>
      <c r="G3" s="2">
        <v>150</v>
      </c>
    </row>
    <row r="4" spans="1:7" x14ac:dyDescent="0.25">
      <c r="F4" s="2" t="s">
        <v>61</v>
      </c>
      <c r="G4" s="2">
        <v>181</v>
      </c>
    </row>
    <row r="5" spans="1:7" x14ac:dyDescent="0.25">
      <c r="F5" s="2" t="s">
        <v>62</v>
      </c>
      <c r="G5" s="2">
        <v>149</v>
      </c>
    </row>
    <row r="6" spans="1:7" x14ac:dyDescent="0.25">
      <c r="F6" s="2" t="s">
        <v>63</v>
      </c>
      <c r="G6" s="2">
        <v>162</v>
      </c>
    </row>
    <row r="7" spans="1:7" x14ac:dyDescent="0.25">
      <c r="F7" s="2" t="s">
        <v>64</v>
      </c>
      <c r="G7" s="2">
        <v>150</v>
      </c>
    </row>
    <row r="8" spans="1:7" x14ac:dyDescent="0.25">
      <c r="F8" s="2" t="s">
        <v>65</v>
      </c>
      <c r="G8" s="2">
        <v>151</v>
      </c>
    </row>
    <row r="9" spans="1:7" x14ac:dyDescent="0.25">
      <c r="F9" s="2" t="s">
        <v>66</v>
      </c>
      <c r="G9" s="2">
        <v>195</v>
      </c>
    </row>
    <row r="10" spans="1:7" x14ac:dyDescent="0.25">
      <c r="F10" s="2" t="s">
        <v>67</v>
      </c>
      <c r="G10" s="2">
        <v>109</v>
      </c>
    </row>
    <row r="11" spans="1:7" x14ac:dyDescent="0.25">
      <c r="F11" s="2" t="s">
        <v>68</v>
      </c>
      <c r="G11" s="2">
        <v>189</v>
      </c>
    </row>
    <row r="12" spans="1:7" x14ac:dyDescent="0.25">
      <c r="F12" s="2" t="s">
        <v>69</v>
      </c>
      <c r="G12" s="2">
        <v>183</v>
      </c>
    </row>
    <row r="13" spans="1:7" x14ac:dyDescent="0.25">
      <c r="F13" s="2" t="s">
        <v>70</v>
      </c>
      <c r="G13" s="2">
        <v>123</v>
      </c>
    </row>
  </sheetData>
  <conditionalFormatting sqref="F2:G13">
    <cfRule type="expression" dxfId="0" priority="1">
      <formula>$B$2=$F2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3" name="Drop Down 2">
              <controlPr defaultSize="0" autoLine="0" autoPict="0">
                <anchor moveWithCells="1">
                  <from>
                    <xdr:col>2</xdr:col>
                    <xdr:colOff>428625</xdr:colOff>
                    <xdr:row>1</xdr:row>
                    <xdr:rowOff>19050</xdr:rowOff>
                  </from>
                  <to>
                    <xdr:col>4</xdr:col>
                    <xdr:colOff>152400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Задача</vt:lpstr>
      <vt:lpstr>EXCEL2.RU</vt:lpstr>
      <vt:lpstr>Флажок</vt:lpstr>
      <vt:lpstr>Счетчик</vt:lpstr>
      <vt:lpstr>Полоса прокрутки</vt:lpstr>
      <vt:lpstr>Переключатель</vt:lpstr>
      <vt:lpstr>Список</vt:lpstr>
      <vt:lpstr>Поле со списком</vt:lpstr>
      <vt:lpstr>Счетчик!Область_печати</vt:lpstr>
      <vt:lpstr>Список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2014-11-08T20:36:04Z</cp:lastPrinted>
  <dcterms:created xsi:type="dcterms:W3CDTF">2009-09-04T23:10:56Z</dcterms:created>
  <dcterms:modified xsi:type="dcterms:W3CDTF">2015-08-23T17:34:05Z</dcterms:modified>
</cp:coreProperties>
</file>