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8795" windowHeight="11760" tabRatio="677"/>
  </bookViews>
  <sheets>
    <sheet name="Пример" sheetId="6" r:id="rId1"/>
    <sheet name="График" sheetId="7" r:id="rId2"/>
    <sheet name="Генерация" sheetId="8" r:id="rId3"/>
    <sheet name="EXCEL2.RU" sheetId="3" r:id="rId4"/>
  </sheets>
  <externalReferences>
    <externalReference r:id="rId5"/>
  </externalReferences>
  <definedNames>
    <definedName name="anscount" hidden="1">2</definedName>
    <definedName name="limcount" hidden="1">2</definedName>
    <definedName name="sencount" hidden="1">4</definedName>
    <definedName name="solver_eng" localSheetId="2" hidden="1">1</definedName>
    <definedName name="solver_eng" localSheetId="1" hidden="1">1</definedName>
    <definedName name="solver_eng" localSheetId="0" hidden="1">1</definedName>
    <definedName name="solver_neg" localSheetId="2" hidden="1">1</definedName>
    <definedName name="solver_neg" localSheetId="1" hidden="1">1</definedName>
    <definedName name="solver_neg" localSheetId="0" hidden="1">1</definedName>
    <definedName name="solver_num" localSheetId="2" hidden="1">0</definedName>
    <definedName name="solver_num" localSheetId="1" hidden="1">0</definedName>
    <definedName name="solver_num" localSheetId="0" hidden="1">0</definedName>
    <definedName name="solver_opt" localSheetId="2" hidden="1">Генерация!$B$14</definedName>
    <definedName name="solver_opt" localSheetId="1" hidden="1">График!#REF!</definedName>
    <definedName name="solver_opt" localSheetId="0" hidden="1">Пример!#REF!</definedName>
    <definedName name="solver_typ" localSheetId="2" hidden="1">1</definedName>
    <definedName name="solver_typ" localSheetId="1" hidden="1">1</definedName>
    <definedName name="solver_typ" localSheetId="0" hidden="1">1</definedName>
    <definedName name="solver_val" localSheetId="2" hidden="1">0</definedName>
    <definedName name="solver_val" localSheetId="1" hidden="1">0</definedName>
    <definedName name="solver_val" localSheetId="0" hidden="1">0</definedName>
    <definedName name="solver_ver" localSheetId="2" hidden="1">3</definedName>
    <definedName name="solver_ver" localSheetId="1" hidden="1">3</definedName>
    <definedName name="solver_ver" localSheetId="0" hidden="1">3</definedName>
    <definedName name="лямбда" localSheetId="2">[1]Пример!$B$7</definedName>
    <definedName name="лямбда">Пример!$B$7</definedName>
  </definedNames>
  <calcPr calcId="145621"/>
</workbook>
</file>

<file path=xl/calcChain.xml><?xml version="1.0" encoding="utf-8"?>
<calcChain xmlns="http://schemas.openxmlformats.org/spreadsheetml/2006/main">
  <c r="C6" i="8" l="1"/>
  <c r="D6" i="8"/>
  <c r="C7" i="8"/>
  <c r="D7" i="8"/>
  <c r="B7" i="8"/>
  <c r="B6" i="8"/>
  <c r="C11" i="8"/>
  <c r="D11" i="8"/>
  <c r="B11" i="8"/>
  <c r="C10" i="8"/>
  <c r="D10" i="8"/>
  <c r="B10" i="8"/>
  <c r="E11" i="8" l="1"/>
  <c r="E10" i="8"/>
  <c r="E9" i="7" l="1"/>
  <c r="C13" i="7" l="1"/>
  <c r="B13" i="7"/>
  <c r="F25" i="6" l="1"/>
  <c r="G25" i="6"/>
  <c r="F26" i="6"/>
  <c r="G26" i="6"/>
  <c r="F27" i="6"/>
  <c r="G27" i="6"/>
  <c r="F28" i="6"/>
  <c r="G28" i="6"/>
  <c r="F29" i="6"/>
  <c r="G29" i="6"/>
  <c r="F30" i="6"/>
  <c r="G30" i="6"/>
  <c r="F31" i="6"/>
  <c r="G31" i="6"/>
  <c r="F32" i="6"/>
  <c r="G32" i="6"/>
  <c r="F33" i="6"/>
  <c r="G33" i="6"/>
  <c r="F34" i="6"/>
  <c r="G34" i="6"/>
  <c r="G24" i="6"/>
  <c r="F24" i="6"/>
  <c r="E25" i="6"/>
  <c r="E26" i="6"/>
  <c r="E27" i="6"/>
  <c r="E28" i="6"/>
  <c r="E29" i="6"/>
  <c r="E30" i="6"/>
  <c r="E31" i="6"/>
  <c r="E32" i="6"/>
  <c r="E33" i="6"/>
  <c r="E34" i="6"/>
  <c r="E24" i="6"/>
  <c r="C25" i="6"/>
  <c r="C26" i="6"/>
  <c r="C27" i="6"/>
  <c r="C28" i="6"/>
  <c r="C29" i="6"/>
  <c r="C30" i="6"/>
  <c r="C31" i="6"/>
  <c r="C32" i="6"/>
  <c r="C33" i="6"/>
  <c r="C34" i="6"/>
  <c r="C24" i="6"/>
  <c r="B25" i="6"/>
  <c r="B26" i="6"/>
  <c r="B27" i="6"/>
  <c r="B28" i="6"/>
  <c r="B29" i="6"/>
  <c r="B30" i="6"/>
  <c r="B31" i="6"/>
  <c r="B32" i="6"/>
  <c r="B33" i="6"/>
  <c r="B34" i="6"/>
  <c r="B24" i="6"/>
  <c r="D34" i="6"/>
  <c r="D31" i="6"/>
  <c r="D27" i="6"/>
  <c r="D30" i="6"/>
  <c r="D28" i="6"/>
  <c r="D32" i="6"/>
  <c r="D29" i="6"/>
  <c r="D33" i="6"/>
  <c r="D26" i="6"/>
  <c r="D24" i="6"/>
  <c r="D25" i="6"/>
  <c r="B16" i="6" l="1"/>
  <c r="B15" i="6"/>
  <c r="B17" i="6" s="1"/>
  <c r="B14" i="6"/>
  <c r="B10" i="6"/>
  <c r="C10" i="6"/>
  <c r="A3" i="7" l="1"/>
  <c r="I24" i="6" l="1"/>
  <c r="J24" i="6"/>
  <c r="A25" i="6"/>
  <c r="I25" i="6" l="1"/>
  <c r="J25" i="6" l="1"/>
  <c r="A14" i="7" l="1"/>
  <c r="A10" i="6"/>
  <c r="B14" i="7" l="1"/>
  <c r="C14" i="7"/>
  <c r="A15" i="7"/>
  <c r="A26" i="6"/>
  <c r="B15" i="7" l="1"/>
  <c r="C15" i="7"/>
  <c r="I26" i="6"/>
  <c r="A16" i="7"/>
  <c r="A27" i="6"/>
  <c r="C16" i="7" l="1"/>
  <c r="B16" i="7"/>
  <c r="J27" i="6"/>
  <c r="A17" i="7"/>
  <c r="J26" i="6"/>
  <c r="A28" i="6"/>
  <c r="B17" i="7" l="1"/>
  <c r="C17" i="7"/>
  <c r="A18" i="7"/>
  <c r="I28" i="6"/>
  <c r="I27" i="6"/>
  <c r="A29" i="6"/>
  <c r="C18" i="7" l="1"/>
  <c r="B18" i="7"/>
  <c r="A19" i="7"/>
  <c r="I29" i="6"/>
  <c r="J28" i="6"/>
  <c r="A30" i="6"/>
  <c r="A20" i="7"/>
  <c r="C20" i="7" l="1"/>
  <c r="B20" i="7"/>
  <c r="B19" i="7"/>
  <c r="C19" i="7"/>
  <c r="I30" i="6"/>
  <c r="J29" i="6"/>
  <c r="A31" i="6"/>
  <c r="A21" i="7"/>
  <c r="B21" i="7" l="1"/>
  <c r="C21" i="7"/>
  <c r="J31" i="6"/>
  <c r="J30" i="6"/>
  <c r="A32" i="6"/>
  <c r="A22" i="7"/>
  <c r="C22" i="7" l="1"/>
  <c r="B22" i="7"/>
  <c r="I31" i="6"/>
  <c r="I32" i="6"/>
  <c r="A33" i="6"/>
  <c r="A23" i="7"/>
  <c r="B23" i="7" l="1"/>
  <c r="C23" i="7"/>
  <c r="J33" i="6"/>
  <c r="J32" i="6"/>
  <c r="A34" i="6"/>
  <c r="A24" i="7"/>
  <c r="C24" i="7" l="1"/>
  <c r="B24" i="7"/>
  <c r="J34" i="6"/>
  <c r="C15" i="6" s="1"/>
  <c r="I33" i="6"/>
  <c r="A25" i="7"/>
  <c r="B25" i="7" l="1"/>
  <c r="C25" i="7"/>
  <c r="I34" i="6"/>
  <c r="C14" i="6" s="1"/>
  <c r="A26" i="7"/>
  <c r="C26" i="7" l="1"/>
  <c r="B26" i="7"/>
  <c r="A27" i="7"/>
  <c r="B27" i="7" l="1"/>
  <c r="C27" i="7"/>
  <c r="A28" i="7"/>
  <c r="B28" i="7" l="1"/>
  <c r="C28" i="7"/>
</calcChain>
</file>

<file path=xl/sharedStrings.xml><?xml version="1.0" encoding="utf-8"?>
<sst xmlns="http://schemas.openxmlformats.org/spreadsheetml/2006/main" count="62" uniqueCount="48">
  <si>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</si>
  <si>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</si>
  <si>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</si>
  <si>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</si>
  <si>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</si>
  <si>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x</t>
  </si>
  <si>
    <t>х</t>
  </si>
  <si>
    <t>P(X&lt;=х)</t>
  </si>
  <si>
    <t>P(X=х)</t>
  </si>
  <si>
    <t>Значение</t>
  </si>
  <si>
    <t>Параметр</t>
  </si>
  <si>
    <t>p(x)</t>
  </si>
  <si>
    <t>Функция распределения</t>
  </si>
  <si>
    <t>Плотность вероятности</t>
  </si>
  <si>
    <t>Формула</t>
  </si>
  <si>
    <t>Мат.ожидание (среднее)</t>
  </si>
  <si>
    <t>Дисперсия</t>
  </si>
  <si>
    <t>для Мат.ожидания</t>
  </si>
  <si>
    <t>для Дисперсии</t>
  </si>
  <si>
    <t>Мода</t>
  </si>
  <si>
    <t>Коэфф. ассиметрии</t>
  </si>
  <si>
    <t>Функция вероятности P(X&lt;=x)</t>
  </si>
  <si>
    <t>Плотность вероятности P(X=x)</t>
  </si>
  <si>
    <t>Для графика</t>
  </si>
  <si>
    <t>Показатели распределения</t>
  </si>
  <si>
    <t>График функции распределения и плотности вероятности</t>
  </si>
  <si>
    <t>Служебные столбцы</t>
  </si>
  <si>
    <t>Распределение Пуассона. Дискретные распределения в MS EXCEL</t>
  </si>
  <si>
    <t>лямбда</t>
  </si>
  <si>
    <t>Средняя частота события за период времени</t>
  </si>
  <si>
    <t>Средняя частота события за период времени (число наводнений на реке за 10 лет)</t>
  </si>
  <si>
    <t>Количество событий, для которого нужно вычислить вероятность</t>
  </si>
  <si>
    <t>Функция ПУАССОН.РАСП</t>
  </si>
  <si>
    <t>Функция ПУАССОН</t>
  </si>
  <si>
    <t>P(X&lt;=x): вероятность, что за период произойдет х или меньше событий</t>
  </si>
  <si>
    <t>Количество значений в массиве</t>
  </si>
  <si>
    <r>
      <t xml:space="preserve">Оценка </t>
    </r>
    <r>
      <rPr>
        <i/>
        <sz val="10"/>
        <color theme="1"/>
        <rFont val="Calibri"/>
        <family val="2"/>
        <charset val="204"/>
        <scheme val="minor"/>
      </rPr>
      <t>лямбда</t>
    </r>
  </si>
  <si>
    <t>Расчетные значения</t>
  </si>
  <si>
    <t>Матем.ожидание (среднее значение)</t>
  </si>
  <si>
    <t>Стандартное отклонение</t>
  </si>
  <si>
    <t>Распределение Пуассона</t>
  </si>
  <si>
    <t>Оценка1</t>
  </si>
  <si>
    <t>Оценка2</t>
  </si>
  <si>
    <t>Оценка3</t>
  </si>
  <si>
    <t>Массив1</t>
  </si>
  <si>
    <t>Массив2</t>
  </si>
  <si>
    <t>Массив3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</si>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</sst>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</cellStyleXfs>
  <cellXfs count="41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0" xfId="3" applyFont="1" applyFill="1" applyAlignment="1" applyProtection="1">
      <alignment vertical="center"/>
    </xf>
    <xf numFmtId="0" fontId="10" fillId="0" borderId="0" xfId="1" applyFont="1"/>
    <xf numFmtId="0" fontId="11" fillId="0" borderId="0" xfId="1" applyFont="1"/>
    <xf numFmtId="0" fontId="12" fillId="0" borderId="0" xfId="1" applyFont="1"/>
    <xf numFmtId="0" fontId="8" fillId="0" borderId="0" xfId="7"/>
    <xf numFmtId="0" fontId="13" fillId="4" borderId="0" xfId="7" applyFont="1" applyFill="1" applyAlignment="1">
      <alignment vertical="center" wrapText="1"/>
    </xf>
    <xf numFmtId="0" fontId="4" fillId="2" borderId="0" xfId="2" applyFill="1" applyAlignment="1" applyProtection="1"/>
    <xf numFmtId="0" fontId="10" fillId="0" borderId="1" xfId="1" applyFont="1" applyBorder="1"/>
    <xf numFmtId="0" fontId="11" fillId="0" borderId="1" xfId="1" applyFont="1" applyBorder="1"/>
    <xf numFmtId="0" fontId="10" fillId="5" borderId="1" xfId="1" applyFont="1" applyFill="1" applyBorder="1"/>
    <xf numFmtId="0" fontId="11" fillId="6" borderId="1" xfId="1" applyFont="1" applyFill="1" applyBorder="1"/>
    <xf numFmtId="0" fontId="11" fillId="0" borderId="1" xfId="1" applyFont="1" applyBorder="1" applyAlignment="1">
      <alignment horizontal="centerContinuous"/>
    </xf>
    <xf numFmtId="0" fontId="10" fillId="0" borderId="1" xfId="1" applyFont="1" applyBorder="1" applyAlignment="1">
      <alignment wrapText="1"/>
    </xf>
    <xf numFmtId="2" fontId="10" fillId="0" borderId="1" xfId="1" applyNumberFormat="1" applyFont="1" applyBorder="1"/>
    <xf numFmtId="165" fontId="10" fillId="0" borderId="1" xfId="1" applyNumberFormat="1" applyFont="1" applyBorder="1"/>
    <xf numFmtId="165" fontId="10" fillId="0" borderId="0" xfId="1" applyNumberFormat="1" applyFont="1" applyBorder="1"/>
    <xf numFmtId="0" fontId="2" fillId="6" borderId="0" xfId="0" applyFont="1" applyFill="1" applyAlignment="1">
      <alignment vertical="center"/>
    </xf>
    <xf numFmtId="0" fontId="10" fillId="0" borderId="0" xfId="1" applyFont="1" applyBorder="1"/>
    <xf numFmtId="0" fontId="10" fillId="6" borderId="0" xfId="1" applyFont="1" applyFill="1"/>
    <xf numFmtId="0" fontId="11" fillId="6" borderId="0" xfId="1" applyFont="1" applyFill="1" applyBorder="1"/>
    <xf numFmtId="0" fontId="11" fillId="6" borderId="0" xfId="1" applyFont="1" applyFill="1"/>
    <xf numFmtId="0" fontId="14" fillId="0" borderId="0" xfId="1" applyFont="1"/>
    <xf numFmtId="0" fontId="12" fillId="6" borderId="0" xfId="1" applyFont="1" applyFill="1"/>
    <xf numFmtId="0" fontId="11" fillId="6" borderId="0" xfId="1" applyFont="1" applyFill="1" applyBorder="1" applyAlignment="1">
      <alignment wrapText="1"/>
    </xf>
    <xf numFmtId="165" fontId="11" fillId="6" borderId="0" xfId="1" applyNumberFormat="1" applyFont="1" applyFill="1" applyBorder="1"/>
    <xf numFmtId="0" fontId="15" fillId="0" borderId="0" xfId="0" applyFont="1"/>
    <xf numFmtId="0" fontId="16" fillId="0" borderId="0" xfId="0" applyFont="1"/>
    <xf numFmtId="0" fontId="16" fillId="0" borderId="1" xfId="0" applyFont="1" applyBorder="1" applyAlignment="1">
      <alignment wrapText="1"/>
    </xf>
    <xf numFmtId="0" fontId="16" fillId="0" borderId="1" xfId="0" applyFont="1" applyBorder="1"/>
    <xf numFmtId="0" fontId="16" fillId="0" borderId="0" xfId="0" applyFont="1" applyBorder="1" applyAlignment="1">
      <alignment wrapText="1"/>
    </xf>
    <xf numFmtId="0" fontId="16" fillId="0" borderId="0" xfId="0" applyFont="1" applyBorder="1"/>
    <xf numFmtId="0" fontId="18" fillId="0" borderId="1" xfId="0" applyFont="1" applyBorder="1"/>
    <xf numFmtId="0" fontId="18" fillId="0" borderId="1" xfId="0" applyFont="1" applyBorder="1" applyAlignment="1">
      <alignment wrapText="1"/>
    </xf>
    <xf numFmtId="2" fontId="16" fillId="0" borderId="1" xfId="0" applyNumberFormat="1" applyFont="1" applyBorder="1"/>
    <xf numFmtId="2" fontId="10" fillId="0" borderId="2" xfId="1" applyNumberFormat="1" applyFont="1" applyBorder="1"/>
    <xf numFmtId="0" fontId="18" fillId="0" borderId="0" xfId="0" applyFont="1"/>
    <xf numFmtId="0" fontId="10" fillId="0" borderId="1" xfId="0" applyFont="1" applyBorder="1"/>
    <xf numFmtId="0" fontId="5" fillId="3" borderId="0" xfId="2" applyFont="1" applyFill="1" applyAlignment="1" applyProtection="1">
      <alignment horizontal="center" vertical="center"/>
    </xf>
  </cellXfs>
  <cellStyles count="9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График!$E$9</c:f>
          <c:strCache>
            <c:ptCount val="1"/>
            <c:pt idx="0">
              <c:v>Распределение Пуассона Pois(λ=5)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341309080550977E-2"/>
          <c:y val="0.14345725360181372"/>
          <c:w val="0.89816313658467106"/>
          <c:h val="0.6693823488782167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График!$C$11</c:f>
              <c:strCache>
                <c:ptCount val="1"/>
                <c:pt idx="0">
                  <c:v>Плотность вероятности</c:v>
                </c:pt>
              </c:strCache>
            </c:strRef>
          </c:tx>
          <c:invertIfNegative val="0"/>
          <c:cat>
            <c:numRef>
              <c:f>График!$A$13:$A$28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График!$C$13:$C$28</c:f>
              <c:numCache>
                <c:formatCode>General</c:formatCode>
                <c:ptCount val="16"/>
                <c:pt idx="0">
                  <c:v>6.737946999085467E-3</c:v>
                </c:pt>
                <c:pt idx="1">
                  <c:v>3.368973499542733E-2</c:v>
                </c:pt>
                <c:pt idx="2">
                  <c:v>8.4224337488568335E-2</c:v>
                </c:pt>
                <c:pt idx="3">
                  <c:v>0.14037389581428059</c:v>
                </c:pt>
                <c:pt idx="4">
                  <c:v>0.17546736976785074</c:v>
                </c:pt>
                <c:pt idx="5">
                  <c:v>0.17546736976785071</c:v>
                </c:pt>
                <c:pt idx="6">
                  <c:v>0.14622280813987559</c:v>
                </c:pt>
                <c:pt idx="7">
                  <c:v>0.104444862957054</c:v>
                </c:pt>
                <c:pt idx="8">
                  <c:v>6.5278039348158706E-2</c:v>
                </c:pt>
                <c:pt idx="9">
                  <c:v>3.6265577415643749E-2</c:v>
                </c:pt>
                <c:pt idx="10">
                  <c:v>1.8132788707821874E-2</c:v>
                </c:pt>
                <c:pt idx="11">
                  <c:v>8.2421766853735742E-3</c:v>
                </c:pt>
                <c:pt idx="12">
                  <c:v>3.4342402855723282E-3</c:v>
                </c:pt>
                <c:pt idx="13">
                  <c:v>1.3208616482970471E-3</c:v>
                </c:pt>
                <c:pt idx="14">
                  <c:v>4.7173630296323246E-4</c:v>
                </c:pt>
                <c:pt idx="15">
                  <c:v>1.5724543432107704E-4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93952"/>
        <c:axId val="131084288"/>
      </c:barChart>
      <c:lineChart>
        <c:grouping val="standard"/>
        <c:varyColors val="0"/>
        <c:ser>
          <c:idx val="0"/>
          <c:order val="0"/>
          <c:tx>
            <c:strRef>
              <c:f>График!$B$11</c:f>
              <c:strCache>
                <c:ptCount val="1"/>
                <c:pt idx="0">
                  <c:v>Функция распределения</c:v>
                </c:pt>
              </c:strCache>
            </c:strRef>
          </c:tx>
          <c:spPr>
            <a:ln w="19050">
              <a:prstDash val="dash"/>
            </a:ln>
          </c:spPr>
          <c:marker>
            <c:symbol val="circle"/>
            <c:size val="7"/>
          </c:marker>
          <c:cat>
            <c:numRef>
              <c:f>График!$A$13:$A$28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График!$B$13:$B$28</c:f>
              <c:numCache>
                <c:formatCode>General</c:formatCode>
                <c:ptCount val="16"/>
                <c:pt idx="0">
                  <c:v>6.737946999085467E-3</c:v>
                </c:pt>
                <c:pt idx="1">
                  <c:v>4.0427681994512799E-2</c:v>
                </c:pt>
                <c:pt idx="2">
                  <c:v>0.12465201948308113</c:v>
                </c:pt>
                <c:pt idx="3">
                  <c:v>0.26502591529736169</c:v>
                </c:pt>
                <c:pt idx="4">
                  <c:v>0.44049328506521235</c:v>
                </c:pt>
                <c:pt idx="5">
                  <c:v>0.61596065483306306</c:v>
                </c:pt>
                <c:pt idx="6">
                  <c:v>0.7621834629729386</c:v>
                </c:pt>
                <c:pt idx="7">
                  <c:v>0.86662832592999273</c:v>
                </c:pt>
                <c:pt idx="8">
                  <c:v>0.93190636527815141</c:v>
                </c:pt>
                <c:pt idx="9">
                  <c:v>0.96817194269379514</c:v>
                </c:pt>
                <c:pt idx="10">
                  <c:v>0.98630473140161712</c:v>
                </c:pt>
                <c:pt idx="11">
                  <c:v>0.99454690808699064</c:v>
                </c:pt>
                <c:pt idx="12">
                  <c:v>0.99798114837256291</c:v>
                </c:pt>
                <c:pt idx="13">
                  <c:v>0.99930201002086005</c:v>
                </c:pt>
                <c:pt idx="14">
                  <c:v>0.99977374632382321</c:v>
                </c:pt>
                <c:pt idx="15">
                  <c:v>0.99993099175814426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93952"/>
        <c:axId val="131084288"/>
      </c:lineChart>
      <c:catAx>
        <c:axId val="13329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0.87674520336120776"/>
              <c:y val="0.9203799679838782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1084288"/>
        <c:crosses val="autoZero"/>
        <c:auto val="1"/>
        <c:lblAlgn val="ctr"/>
        <c:lblOffset val="100"/>
        <c:noMultiLvlLbl val="0"/>
      </c:catAx>
      <c:valAx>
        <c:axId val="131084288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2939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6134407617652452E-2"/>
          <c:y val="0.8964585618748121"/>
          <c:w val="0.8288681356690879"/>
          <c:h val="7.464566929133857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11</xdr:col>
      <xdr:colOff>0</xdr:colOff>
      <xdr:row>28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&#1053;&#1077;&#1087;&#1088;&#1077;&#1088;&#1099;&#1074;&#1085;&#1086;&#1077;.&#1069;&#1082;&#1089;&#1087;&#1086;&#1085;&#1077;&#1085;&#1094;&#1080;&#1072;&#1083;&#1100;&#1085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ер"/>
      <sheetName val="Графики"/>
      <sheetName val="Генерация"/>
      <sheetName val="Задачи"/>
      <sheetName val="EXCEL2.RU"/>
      <sheetName val="EXCEL2.RU (2)"/>
    </sheetNames>
    <sheetDataSet>
      <sheetData sheetId="0">
        <row r="7">
          <cell r="B7">
            <v>0.2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raspredelenie-puassona-diskretnye-raspredeleniya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cel2.ru/articles/raspredelenie-puassona-diskretnye-raspredeleniy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M15" sqref="M15"/>
    </sheetView>
  </sheetViews>
  <sheetFormatPr defaultRowHeight="12.75" x14ac:dyDescent="0.2"/>
  <cols>
    <col min="1" max="1" width="13.28515625" style="4" customWidth="1"/>
    <col min="2" max="2" width="10.85546875" style="4" customWidth="1"/>
    <col min="3" max="3" width="11.7109375" style="4" customWidth="1"/>
    <col min="4" max="7" width="10.85546875" style="4" customWidth="1"/>
    <col min="8" max="8" width="1.85546875" style="4" customWidth="1"/>
    <col min="9" max="9" width="16.42578125" style="4" bestFit="1" customWidth="1"/>
    <col min="10" max="10" width="13.28515625" style="4" bestFit="1" customWidth="1"/>
    <col min="11" max="12" width="9.140625" style="4"/>
    <col min="13" max="13" width="10.42578125" style="4" customWidth="1"/>
    <col min="14" max="268" width="9.140625" style="4"/>
    <col min="269" max="269" width="10" style="4" customWidth="1"/>
    <col min="270" max="349" width="9.140625" style="4"/>
    <col min="350" max="350" width="8.5703125" style="4" customWidth="1"/>
    <col min="351" max="16384" width="9.140625" style="4"/>
  </cols>
  <sheetData>
    <row r="1" spans="1:12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</row>
    <row r="2" spans="1:12" ht="15.75" x14ac:dyDescent="0.25">
      <c r="A2" s="9" t="s">
        <v>0</v>
      </c>
      <c r="B2" s="2"/>
      <c r="C2" s="2"/>
      <c r="D2" s="2"/>
      <c r="E2" s="2"/>
      <c r="F2" s="2"/>
      <c r="G2" s="2"/>
      <c r="H2" s="2"/>
      <c r="I2" s="2"/>
    </row>
    <row r="3" spans="1:12" ht="18.75" x14ac:dyDescent="0.2">
      <c r="A3" s="1" t="s">
        <v>27</v>
      </c>
      <c r="B3" s="1"/>
      <c r="C3" s="1"/>
      <c r="D3" s="1"/>
      <c r="E3" s="1"/>
      <c r="F3" s="1"/>
      <c r="G3" s="1"/>
      <c r="H3" s="1"/>
      <c r="I3" s="1"/>
    </row>
    <row r="4" spans="1:12" ht="15.75" x14ac:dyDescent="0.25">
      <c r="A4" s="22" t="s">
        <v>22</v>
      </c>
      <c r="B4" s="25"/>
      <c r="C4" s="25"/>
      <c r="D4" s="25"/>
      <c r="E4" s="25"/>
      <c r="F4" s="25"/>
      <c r="G4" s="25"/>
      <c r="H4" s="25"/>
      <c r="I4" s="25"/>
    </row>
    <row r="5" spans="1:12" ht="4.5" customHeight="1" x14ac:dyDescent="0.2"/>
    <row r="6" spans="1:12" x14ac:dyDescent="0.2">
      <c r="A6" s="11" t="s">
        <v>10</v>
      </c>
      <c r="B6" s="11" t="s">
        <v>9</v>
      </c>
    </row>
    <row r="7" spans="1:12" x14ac:dyDescent="0.2">
      <c r="A7" s="10" t="s">
        <v>28</v>
      </c>
      <c r="B7" s="12">
        <v>1</v>
      </c>
      <c r="C7" s="4" t="s">
        <v>30</v>
      </c>
    </row>
    <row r="8" spans="1:12" x14ac:dyDescent="0.2">
      <c r="A8" s="10" t="s">
        <v>5</v>
      </c>
      <c r="B8" s="12">
        <v>2</v>
      </c>
      <c r="C8" s="4" t="s">
        <v>31</v>
      </c>
    </row>
    <row r="10" spans="1:12" x14ac:dyDescent="0.2">
      <c r="A10" s="10" t="str">
        <f>"P(X="&amp;B8&amp;")"</f>
        <v>P(X=2)</v>
      </c>
      <c r="B10" s="10">
        <f>_xlfn.POISSON.DIST(B8,лямбда,FALSE)</f>
        <v>0.18393972058572114</v>
      </c>
      <c r="C10" s="4" t="str">
        <f>"Вероятность, что за период произойдет "&amp;B8&amp;" события(й)"</f>
        <v>Вероятность, что за период произойдет 2 события(й)</v>
      </c>
      <c r="L10" s="4" t="s">
        <v>47</v>
      </c>
    </row>
    <row r="11" spans="1:12" x14ac:dyDescent="0.2">
      <c r="A11" s="20"/>
      <c r="B11" s="20"/>
    </row>
    <row r="12" spans="1:12" ht="15.75" x14ac:dyDescent="0.25">
      <c r="A12" s="22" t="s">
        <v>24</v>
      </c>
      <c r="B12" s="25"/>
      <c r="C12" s="25"/>
      <c r="D12" s="25"/>
      <c r="E12" s="25"/>
      <c r="F12" s="25"/>
      <c r="G12" s="25"/>
      <c r="H12" s="25"/>
    </row>
    <row r="13" spans="1:12" ht="5.25" customHeight="1" x14ac:dyDescent="0.2"/>
    <row r="14" spans="1:12" ht="25.5" x14ac:dyDescent="0.2">
      <c r="A14" s="15" t="s">
        <v>15</v>
      </c>
      <c r="B14" s="16">
        <f>лямбда</f>
        <v>1</v>
      </c>
      <c r="C14" s="16">
        <f>SUM(I24:I34)</f>
        <v>0.9999998885745216</v>
      </c>
    </row>
    <row r="15" spans="1:12" x14ac:dyDescent="0.2">
      <c r="A15" s="10" t="s">
        <v>16</v>
      </c>
      <c r="B15" s="17">
        <f>лямбда</f>
        <v>1</v>
      </c>
      <c r="C15" s="17">
        <f>SUM(J24:J34)</f>
        <v>0.99999897617511402</v>
      </c>
    </row>
    <row r="16" spans="1:12" x14ac:dyDescent="0.2">
      <c r="A16" s="10" t="s">
        <v>19</v>
      </c>
      <c r="B16" s="17">
        <f>FLOOR(лямбда,1)</f>
        <v>1</v>
      </c>
      <c r="C16" s="18"/>
    </row>
    <row r="17" spans="1:10" ht="25.5" x14ac:dyDescent="0.2">
      <c r="A17" s="15" t="s">
        <v>20</v>
      </c>
      <c r="B17" s="17">
        <f>1/SQRT(B15)</f>
        <v>1</v>
      </c>
      <c r="C17" s="18"/>
    </row>
    <row r="18" spans="1:10" x14ac:dyDescent="0.2">
      <c r="A18" s="20"/>
      <c r="B18" s="20"/>
    </row>
    <row r="19" spans="1:10" x14ac:dyDescent="0.2">
      <c r="A19" s="22" t="s">
        <v>21</v>
      </c>
      <c r="B19" s="22"/>
      <c r="C19" s="23"/>
      <c r="D19" s="23"/>
      <c r="E19" s="23"/>
      <c r="F19" s="23"/>
      <c r="G19" s="23"/>
      <c r="H19" s="21"/>
    </row>
    <row r="20" spans="1:10" x14ac:dyDescent="0.2">
      <c r="A20" s="24" t="s">
        <v>34</v>
      </c>
    </row>
    <row r="22" spans="1:10" x14ac:dyDescent="0.2">
      <c r="B22" s="13" t="s">
        <v>32</v>
      </c>
      <c r="C22" s="13"/>
      <c r="D22" s="14" t="s">
        <v>14</v>
      </c>
      <c r="E22" s="14"/>
      <c r="F22" s="13" t="s">
        <v>33</v>
      </c>
      <c r="G22" s="13"/>
      <c r="I22" s="4" t="s">
        <v>26</v>
      </c>
    </row>
    <row r="23" spans="1:10" x14ac:dyDescent="0.2">
      <c r="A23" s="11" t="s">
        <v>6</v>
      </c>
      <c r="B23" s="11" t="s">
        <v>7</v>
      </c>
      <c r="C23" s="11" t="s">
        <v>8</v>
      </c>
      <c r="D23" s="11" t="s">
        <v>7</v>
      </c>
      <c r="E23" s="11" t="s">
        <v>8</v>
      </c>
      <c r="F23" s="11" t="s">
        <v>7</v>
      </c>
      <c r="G23" s="11" t="s">
        <v>8</v>
      </c>
      <c r="I23" s="11" t="s">
        <v>17</v>
      </c>
      <c r="J23" s="11" t="s">
        <v>18</v>
      </c>
    </row>
    <row r="24" spans="1:10" x14ac:dyDescent="0.2">
      <c r="A24" s="10">
        <v>0</v>
      </c>
      <c r="B24" s="10">
        <f t="shared" ref="B24:B34" si="0">_xlfn.POISSON.DIST($A24,лямбда,TRUE)</f>
        <v>0.36787944117144233</v>
      </c>
      <c r="C24" s="10">
        <f t="shared" ref="C24:C34" si="1">_xlfn.POISSON.DIST($A24,лямбда,FALSE)</f>
        <v>0.36787944117144233</v>
      </c>
      <c r="D24" s="10">
        <f t="shared" ref="D24:D34" ca="1" si="2">SUMPRODUCT(EXP(-лямбда)*лямбда^(ROW(INDIRECT("A1:A"&amp;A24+1))-1)/FACT(ROW(INDIRECT("A1:A"&amp;A24+1))-1))</f>
        <v>0.36787944117144233</v>
      </c>
      <c r="E24" s="10">
        <f t="shared" ref="E24:E34" si="3">EXP(-лямбда)*лямбда^A24/FACT(A24)</f>
        <v>0.36787944117144233</v>
      </c>
      <c r="F24" s="10">
        <f t="shared" ref="F24:F34" si="4">POISSON($A24,лямбда,TRUE)</f>
        <v>0.36787944117144233</v>
      </c>
      <c r="G24" s="10">
        <f t="shared" ref="G24:G34" si="5">POISSON($A24,лямбда,FALSE)</f>
        <v>0.36787944117144233</v>
      </c>
      <c r="I24" s="10">
        <f>A24*C24</f>
        <v>0</v>
      </c>
      <c r="J24" s="10">
        <f>(A24-$B$14)^2*C24</f>
        <v>0.36787944117144233</v>
      </c>
    </row>
    <row r="25" spans="1:10" x14ac:dyDescent="0.2">
      <c r="A25" s="10">
        <f t="shared" ref="A25:A34" si="6">A24+1</f>
        <v>1</v>
      </c>
      <c r="B25" s="10">
        <f t="shared" si="0"/>
        <v>0.73575888234288478</v>
      </c>
      <c r="C25" s="10">
        <f t="shared" si="1"/>
        <v>0.36787944117144233</v>
      </c>
      <c r="D25" s="10">
        <f t="shared" ca="1" si="2"/>
        <v>0.73575888234288467</v>
      </c>
      <c r="E25" s="10">
        <f t="shared" si="3"/>
        <v>0.36787944117144233</v>
      </c>
      <c r="F25" s="10">
        <f t="shared" si="4"/>
        <v>0.73575888234288478</v>
      </c>
      <c r="G25" s="10">
        <f t="shared" si="5"/>
        <v>0.36787944117144233</v>
      </c>
      <c r="I25" s="10">
        <f t="shared" ref="I25:I34" si="7">A25*C25</f>
        <v>0.36787944117144233</v>
      </c>
      <c r="J25" s="10">
        <f t="shared" ref="J25:J34" si="8">(A25-$B$14)^2*C25</f>
        <v>0</v>
      </c>
    </row>
    <row r="26" spans="1:10" x14ac:dyDescent="0.2">
      <c r="A26" s="10">
        <f t="shared" si="6"/>
        <v>2</v>
      </c>
      <c r="B26" s="10">
        <f t="shared" si="0"/>
        <v>0.91969860292860584</v>
      </c>
      <c r="C26" s="10">
        <f t="shared" si="1"/>
        <v>0.18393972058572114</v>
      </c>
      <c r="D26" s="10">
        <f t="shared" ca="1" si="2"/>
        <v>0.91969860292860584</v>
      </c>
      <c r="E26" s="10">
        <f t="shared" si="3"/>
        <v>0.18393972058572117</v>
      </c>
      <c r="F26" s="10">
        <f t="shared" si="4"/>
        <v>0.91969860292860584</v>
      </c>
      <c r="G26" s="10">
        <f t="shared" si="5"/>
        <v>0.18393972058572114</v>
      </c>
      <c r="I26" s="10">
        <f t="shared" si="7"/>
        <v>0.36787944117144228</v>
      </c>
      <c r="J26" s="10">
        <f t="shared" si="8"/>
        <v>0.18393972058572114</v>
      </c>
    </row>
    <row r="27" spans="1:10" x14ac:dyDescent="0.2">
      <c r="A27" s="10">
        <f t="shared" si="6"/>
        <v>3</v>
      </c>
      <c r="B27" s="10">
        <f t="shared" si="0"/>
        <v>0.98101184312384615</v>
      </c>
      <c r="C27" s="10">
        <f t="shared" si="1"/>
        <v>6.1313240195240391E-2</v>
      </c>
      <c r="D27" s="10">
        <f t="shared" ca="1" si="2"/>
        <v>0.98101184312384626</v>
      </c>
      <c r="E27" s="10">
        <f t="shared" si="3"/>
        <v>6.1313240195240391E-2</v>
      </c>
      <c r="F27" s="10">
        <f t="shared" si="4"/>
        <v>0.98101184312384615</v>
      </c>
      <c r="G27" s="10">
        <f t="shared" si="5"/>
        <v>6.1313240195240391E-2</v>
      </c>
      <c r="I27" s="10">
        <f t="shared" si="7"/>
        <v>0.18393972058572117</v>
      </c>
      <c r="J27" s="10">
        <f t="shared" si="8"/>
        <v>0.24525296078096157</v>
      </c>
    </row>
    <row r="28" spans="1:10" x14ac:dyDescent="0.2">
      <c r="A28" s="10">
        <f t="shared" si="6"/>
        <v>4</v>
      </c>
      <c r="B28" s="10">
        <f t="shared" si="0"/>
        <v>0.99634015317265634</v>
      </c>
      <c r="C28" s="10">
        <f t="shared" si="1"/>
        <v>1.5328310048810094E-2</v>
      </c>
      <c r="D28" s="10">
        <f t="shared" ca="1" si="2"/>
        <v>0.99634015317265634</v>
      </c>
      <c r="E28" s="10">
        <f t="shared" si="3"/>
        <v>1.5328310048810098E-2</v>
      </c>
      <c r="F28" s="10">
        <f t="shared" si="4"/>
        <v>0.99634015317265634</v>
      </c>
      <c r="G28" s="10">
        <f t="shared" si="5"/>
        <v>1.5328310048810094E-2</v>
      </c>
      <c r="I28" s="10">
        <f t="shared" si="7"/>
        <v>6.1313240195240377E-2</v>
      </c>
      <c r="J28" s="10">
        <f t="shared" si="8"/>
        <v>0.13795479043929085</v>
      </c>
    </row>
    <row r="29" spans="1:10" x14ac:dyDescent="0.2">
      <c r="A29" s="10">
        <f t="shared" si="6"/>
        <v>5</v>
      </c>
      <c r="B29" s="10">
        <f t="shared" si="0"/>
        <v>0.99940581518241833</v>
      </c>
      <c r="C29" s="10">
        <f t="shared" si="1"/>
        <v>3.06566200976202E-3</v>
      </c>
      <c r="D29" s="10">
        <f t="shared" ca="1" si="2"/>
        <v>0.99940581518241833</v>
      </c>
      <c r="E29" s="10">
        <f t="shared" si="3"/>
        <v>3.0656620097620196E-3</v>
      </c>
      <c r="F29" s="10">
        <f t="shared" si="4"/>
        <v>0.99940581518241833</v>
      </c>
      <c r="G29" s="10">
        <f t="shared" si="5"/>
        <v>3.06566200976202E-3</v>
      </c>
      <c r="I29" s="10">
        <f t="shared" si="7"/>
        <v>1.53283100488101E-2</v>
      </c>
      <c r="J29" s="10">
        <f t="shared" si="8"/>
        <v>4.905059215619232E-2</v>
      </c>
    </row>
    <row r="30" spans="1:10" x14ac:dyDescent="0.2">
      <c r="A30" s="10">
        <f t="shared" si="6"/>
        <v>6</v>
      </c>
      <c r="B30" s="10">
        <f t="shared" si="0"/>
        <v>0.99991675885071196</v>
      </c>
      <c r="C30" s="10">
        <f t="shared" si="1"/>
        <v>5.1094366829366978E-4</v>
      </c>
      <c r="D30" s="10">
        <f t="shared" ca="1" si="2"/>
        <v>0.99991675885071196</v>
      </c>
      <c r="E30" s="10">
        <f t="shared" si="3"/>
        <v>5.1094366829366989E-4</v>
      </c>
      <c r="F30" s="10">
        <f t="shared" si="4"/>
        <v>0.99991675885071196</v>
      </c>
      <c r="G30" s="10">
        <f t="shared" si="5"/>
        <v>5.1094366829366978E-4</v>
      </c>
      <c r="I30" s="10">
        <f t="shared" si="7"/>
        <v>3.0656620097620187E-3</v>
      </c>
      <c r="J30" s="10">
        <f t="shared" si="8"/>
        <v>1.2773591707341745E-2</v>
      </c>
    </row>
    <row r="31" spans="1:10" x14ac:dyDescent="0.2">
      <c r="A31" s="10">
        <f t="shared" si="6"/>
        <v>7</v>
      </c>
      <c r="B31" s="10">
        <f t="shared" si="0"/>
        <v>0.99998975080332531</v>
      </c>
      <c r="C31" s="10">
        <f t="shared" si="1"/>
        <v>7.2991952613381521E-5</v>
      </c>
      <c r="D31" s="10">
        <f t="shared" ca="1" si="2"/>
        <v>0.99998975080332531</v>
      </c>
      <c r="E31" s="10">
        <f t="shared" si="3"/>
        <v>7.2991952613381413E-5</v>
      </c>
      <c r="F31" s="10">
        <f t="shared" si="4"/>
        <v>0.99998975080332531</v>
      </c>
      <c r="G31" s="10">
        <f t="shared" si="5"/>
        <v>7.2991952613381521E-5</v>
      </c>
      <c r="I31" s="10">
        <f t="shared" si="7"/>
        <v>5.1094366829367065E-4</v>
      </c>
      <c r="J31" s="10">
        <f t="shared" si="8"/>
        <v>2.6277102940817348E-3</v>
      </c>
    </row>
    <row r="32" spans="1:10" x14ac:dyDescent="0.2">
      <c r="A32" s="10">
        <f t="shared" si="6"/>
        <v>8</v>
      </c>
      <c r="B32" s="10">
        <f t="shared" si="0"/>
        <v>0.99999887479740202</v>
      </c>
      <c r="C32" s="10">
        <f t="shared" si="1"/>
        <v>9.1239940766726546E-6</v>
      </c>
      <c r="D32" s="10">
        <f t="shared" ca="1" si="2"/>
        <v>0.99999887479740202</v>
      </c>
      <c r="E32" s="10">
        <f t="shared" si="3"/>
        <v>9.1239940766726766E-6</v>
      </c>
      <c r="F32" s="10">
        <f t="shared" si="4"/>
        <v>0.99999887479740202</v>
      </c>
      <c r="G32" s="10">
        <f t="shared" si="5"/>
        <v>9.1239940766726546E-6</v>
      </c>
      <c r="I32" s="10">
        <f t="shared" si="7"/>
        <v>7.2991952613381237E-5</v>
      </c>
      <c r="J32" s="10">
        <f t="shared" si="8"/>
        <v>4.4707570975696008E-4</v>
      </c>
    </row>
    <row r="33" spans="1:10" x14ac:dyDescent="0.2">
      <c r="A33" s="10">
        <f t="shared" si="6"/>
        <v>9</v>
      </c>
      <c r="B33" s="10">
        <f t="shared" si="0"/>
        <v>0.9999998885745216</v>
      </c>
      <c r="C33" s="10">
        <f t="shared" si="1"/>
        <v>1.0137771196302961E-6</v>
      </c>
      <c r="D33" s="10">
        <f t="shared" ca="1" si="2"/>
        <v>0.9999998885745216</v>
      </c>
      <c r="E33" s="10">
        <f t="shared" si="3"/>
        <v>1.0137771196302974E-6</v>
      </c>
      <c r="F33" s="10">
        <f t="shared" si="4"/>
        <v>0.9999998885745216</v>
      </c>
      <c r="G33" s="10">
        <f t="shared" si="5"/>
        <v>1.0137771196302961E-6</v>
      </c>
      <c r="I33" s="10">
        <f t="shared" si="7"/>
        <v>9.1239940766726648E-6</v>
      </c>
      <c r="J33" s="10">
        <f t="shared" si="8"/>
        <v>6.4881735656338951E-5</v>
      </c>
    </row>
    <row r="34" spans="1:10" x14ac:dyDescent="0.2">
      <c r="A34" s="10">
        <f t="shared" si="6"/>
        <v>10</v>
      </c>
      <c r="B34" s="10">
        <f t="shared" si="0"/>
        <v>0.9999999899522336</v>
      </c>
      <c r="C34" s="10">
        <f t="shared" si="1"/>
        <v>1.013777119630295E-7</v>
      </c>
      <c r="D34" s="10">
        <f t="shared" ca="1" si="2"/>
        <v>0.9999999899522336</v>
      </c>
      <c r="E34" s="10">
        <f t="shared" si="3"/>
        <v>1.0137771196302975E-7</v>
      </c>
      <c r="F34" s="10">
        <f t="shared" si="4"/>
        <v>0.9999999899522336</v>
      </c>
      <c r="G34" s="10">
        <f t="shared" si="5"/>
        <v>1.013777119630295E-7</v>
      </c>
      <c r="I34" s="10">
        <f t="shared" si="7"/>
        <v>1.0137771196302951E-6</v>
      </c>
      <c r="J34" s="10">
        <f t="shared" si="8"/>
        <v>8.21159466900539E-6</v>
      </c>
    </row>
  </sheetData>
  <sortState ref="F38:F43">
    <sortCondition descending="1" ref="F20"/>
  </sortState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2" sqref="A2"/>
    </sheetView>
  </sheetViews>
  <sheetFormatPr defaultRowHeight="12.75" x14ac:dyDescent="0.2"/>
  <cols>
    <col min="1" max="1" width="14.7109375" style="4" customWidth="1"/>
    <col min="2" max="2" width="13.42578125" style="4" bestFit="1" customWidth="1"/>
    <col min="3" max="3" width="10.85546875" style="4" customWidth="1"/>
    <col min="4" max="4" width="3.7109375" style="4" customWidth="1"/>
    <col min="5" max="8" width="10.85546875" style="4" customWidth="1"/>
    <col min="9" max="9" width="12" style="4" bestFit="1" customWidth="1"/>
    <col min="10" max="11" width="9.140625" style="4"/>
    <col min="12" max="12" width="10.42578125" style="4" customWidth="1"/>
    <col min="13" max="267" width="9.140625" style="4"/>
    <col min="268" max="268" width="10" style="4" customWidth="1"/>
    <col min="269" max="348" width="9.140625" style="4"/>
    <col min="349" max="349" width="8.5703125" style="4" customWidth="1"/>
    <col min="350" max="16384" width="9.140625" style="4"/>
  </cols>
  <sheetData>
    <row r="1" spans="1:8" ht="26.25" x14ac:dyDescent="0.2">
      <c r="A1" s="3" t="s">
        <v>1</v>
      </c>
      <c r="B1" s="3"/>
      <c r="C1" s="3"/>
      <c r="D1" s="3"/>
      <c r="E1" s="3"/>
      <c r="F1" s="3"/>
      <c r="G1" s="3"/>
      <c r="H1" s="3"/>
    </row>
    <row r="2" spans="1:8" ht="15.75" x14ac:dyDescent="0.25">
      <c r="A2" s="9" t="s">
        <v>0</v>
      </c>
      <c r="B2" s="2"/>
      <c r="C2" s="2"/>
      <c r="D2" s="2"/>
      <c r="E2" s="2"/>
      <c r="F2" s="2"/>
      <c r="G2" s="2"/>
      <c r="H2" s="2"/>
    </row>
    <row r="3" spans="1:8" ht="18.75" x14ac:dyDescent="0.2">
      <c r="A3" s="1" t="str">
        <f>Пример!A3</f>
        <v>Распределение Пуассона. Дискретные распределения в MS EXCEL</v>
      </c>
      <c r="B3" s="1"/>
      <c r="C3" s="1"/>
      <c r="D3" s="1"/>
      <c r="E3" s="1"/>
      <c r="F3" s="1"/>
      <c r="G3" s="1"/>
      <c r="H3" s="1"/>
    </row>
    <row r="4" spans="1:8" ht="18.75" x14ac:dyDescent="0.2">
      <c r="A4" s="19" t="s">
        <v>25</v>
      </c>
      <c r="B4" s="19"/>
      <c r="C4" s="19"/>
      <c r="D4" s="19"/>
      <c r="E4" s="19"/>
      <c r="F4" s="19"/>
      <c r="G4" s="19"/>
      <c r="H4" s="19"/>
    </row>
    <row r="5" spans="1:8" ht="15.75" x14ac:dyDescent="0.25">
      <c r="A5" s="6"/>
      <c r="B5" s="6"/>
      <c r="C5" s="6"/>
      <c r="D5" s="6"/>
      <c r="E5" s="6"/>
      <c r="F5" s="6"/>
      <c r="G5" s="6"/>
      <c r="H5" s="6"/>
    </row>
    <row r="6" spans="1:8" x14ac:dyDescent="0.2">
      <c r="A6" s="11" t="s">
        <v>10</v>
      </c>
      <c r="B6" s="11" t="s">
        <v>9</v>
      </c>
    </row>
    <row r="7" spans="1:8" x14ac:dyDescent="0.2">
      <c r="A7" s="10" t="s">
        <v>28</v>
      </c>
      <c r="B7" s="12">
        <v>5</v>
      </c>
      <c r="C7" s="4" t="s">
        <v>29</v>
      </c>
    </row>
    <row r="9" spans="1:8" x14ac:dyDescent="0.2">
      <c r="A9" s="26" t="s">
        <v>23</v>
      </c>
      <c r="B9" s="27"/>
      <c r="C9" s="27"/>
      <c r="E9" s="5" t="str">
        <f>"Распределение Пуассона Pois(λ="&amp;B7&amp;")"</f>
        <v>Распределение Пуассона Pois(λ=5)</v>
      </c>
    </row>
    <row r="11" spans="1:8" ht="25.5" x14ac:dyDescent="0.2">
      <c r="B11" s="15" t="s">
        <v>12</v>
      </c>
      <c r="C11" s="15" t="s">
        <v>13</v>
      </c>
    </row>
    <row r="12" spans="1:8" x14ac:dyDescent="0.2">
      <c r="A12" s="11" t="s">
        <v>6</v>
      </c>
      <c r="B12" s="11" t="s">
        <v>7</v>
      </c>
      <c r="C12" s="11" t="s">
        <v>11</v>
      </c>
    </row>
    <row r="13" spans="1:8" x14ac:dyDescent="0.2">
      <c r="A13" s="10">
        <v>0</v>
      </c>
      <c r="B13" s="10">
        <f>_xlfn.POISSON.DIST($A13,$B$7,TRUE)</f>
        <v>6.737946999085467E-3</v>
      </c>
      <c r="C13" s="10">
        <f>_xlfn.POISSON.DIST($A13,$B$7,FALSE)</f>
        <v>6.737946999085467E-3</v>
      </c>
    </row>
    <row r="14" spans="1:8" x14ac:dyDescent="0.2">
      <c r="A14" s="10">
        <f t="shared" ref="A14:A23" si="0">A13+1</f>
        <v>1</v>
      </c>
      <c r="B14" s="10">
        <f t="shared" ref="B14:B28" si="1">_xlfn.POISSON.DIST($A14,$B$7,TRUE)</f>
        <v>4.0427681994512799E-2</v>
      </c>
      <c r="C14" s="10">
        <f t="shared" ref="C14:C28" si="2">_xlfn.POISSON.DIST($A14,$B$7,FALSE)</f>
        <v>3.368973499542733E-2</v>
      </c>
    </row>
    <row r="15" spans="1:8" x14ac:dyDescent="0.2">
      <c r="A15" s="10">
        <f t="shared" si="0"/>
        <v>2</v>
      </c>
      <c r="B15" s="10">
        <f t="shared" si="1"/>
        <v>0.12465201948308113</v>
      </c>
      <c r="C15" s="10">
        <f t="shared" si="2"/>
        <v>8.4224337488568335E-2</v>
      </c>
    </row>
    <row r="16" spans="1:8" x14ac:dyDescent="0.2">
      <c r="A16" s="10">
        <f t="shared" si="0"/>
        <v>3</v>
      </c>
      <c r="B16" s="10">
        <f t="shared" si="1"/>
        <v>0.26502591529736169</v>
      </c>
      <c r="C16" s="10">
        <f t="shared" si="2"/>
        <v>0.14037389581428059</v>
      </c>
    </row>
    <row r="17" spans="1:3" x14ac:dyDescent="0.2">
      <c r="A17" s="10">
        <f t="shared" si="0"/>
        <v>4</v>
      </c>
      <c r="B17" s="10">
        <f t="shared" si="1"/>
        <v>0.44049328506521235</v>
      </c>
      <c r="C17" s="10">
        <f t="shared" si="2"/>
        <v>0.17546736976785074</v>
      </c>
    </row>
    <row r="18" spans="1:3" x14ac:dyDescent="0.2">
      <c r="A18" s="10">
        <f t="shared" si="0"/>
        <v>5</v>
      </c>
      <c r="B18" s="10">
        <f t="shared" si="1"/>
        <v>0.61596065483306306</v>
      </c>
      <c r="C18" s="10">
        <f t="shared" si="2"/>
        <v>0.17546736976785071</v>
      </c>
    </row>
    <row r="19" spans="1:3" x14ac:dyDescent="0.2">
      <c r="A19" s="10">
        <f t="shared" si="0"/>
        <v>6</v>
      </c>
      <c r="B19" s="10">
        <f t="shared" si="1"/>
        <v>0.7621834629729386</v>
      </c>
      <c r="C19" s="10">
        <f t="shared" si="2"/>
        <v>0.14622280813987559</v>
      </c>
    </row>
    <row r="20" spans="1:3" x14ac:dyDescent="0.2">
      <c r="A20" s="10">
        <f t="shared" si="0"/>
        <v>7</v>
      </c>
      <c r="B20" s="10">
        <f t="shared" si="1"/>
        <v>0.86662832592999273</v>
      </c>
      <c r="C20" s="10">
        <f t="shared" si="2"/>
        <v>0.104444862957054</v>
      </c>
    </row>
    <row r="21" spans="1:3" x14ac:dyDescent="0.2">
      <c r="A21" s="10">
        <f t="shared" si="0"/>
        <v>8</v>
      </c>
      <c r="B21" s="10">
        <f t="shared" si="1"/>
        <v>0.93190636527815141</v>
      </c>
      <c r="C21" s="10">
        <f t="shared" si="2"/>
        <v>6.5278039348158706E-2</v>
      </c>
    </row>
    <row r="22" spans="1:3" x14ac:dyDescent="0.2">
      <c r="A22" s="10">
        <f t="shared" si="0"/>
        <v>9</v>
      </c>
      <c r="B22" s="10">
        <f t="shared" si="1"/>
        <v>0.96817194269379514</v>
      </c>
      <c r="C22" s="10">
        <f t="shared" si="2"/>
        <v>3.6265577415643749E-2</v>
      </c>
    </row>
    <row r="23" spans="1:3" x14ac:dyDescent="0.2">
      <c r="A23" s="10">
        <f t="shared" si="0"/>
        <v>10</v>
      </c>
      <c r="B23" s="10">
        <f t="shared" si="1"/>
        <v>0.98630473140161712</v>
      </c>
      <c r="C23" s="10">
        <f t="shared" si="2"/>
        <v>1.8132788707821874E-2</v>
      </c>
    </row>
    <row r="24" spans="1:3" x14ac:dyDescent="0.2">
      <c r="A24" s="10">
        <f t="shared" ref="A24:A28" si="3">A23+1</f>
        <v>11</v>
      </c>
      <c r="B24" s="10">
        <f t="shared" si="1"/>
        <v>0.99454690808699064</v>
      </c>
      <c r="C24" s="10">
        <f t="shared" si="2"/>
        <v>8.2421766853735742E-3</v>
      </c>
    </row>
    <row r="25" spans="1:3" x14ac:dyDescent="0.2">
      <c r="A25" s="10">
        <f t="shared" si="3"/>
        <v>12</v>
      </c>
      <c r="B25" s="10">
        <f t="shared" si="1"/>
        <v>0.99798114837256291</v>
      </c>
      <c r="C25" s="10">
        <f t="shared" si="2"/>
        <v>3.4342402855723282E-3</v>
      </c>
    </row>
    <row r="26" spans="1:3" x14ac:dyDescent="0.2">
      <c r="A26" s="10">
        <f t="shared" si="3"/>
        <v>13</v>
      </c>
      <c r="B26" s="10">
        <f t="shared" si="1"/>
        <v>0.99930201002086005</v>
      </c>
      <c r="C26" s="10">
        <f t="shared" si="2"/>
        <v>1.3208616482970471E-3</v>
      </c>
    </row>
    <row r="27" spans="1:3" x14ac:dyDescent="0.2">
      <c r="A27" s="10">
        <f t="shared" si="3"/>
        <v>14</v>
      </c>
      <c r="B27" s="10">
        <f t="shared" si="1"/>
        <v>0.99977374632382321</v>
      </c>
      <c r="C27" s="10">
        <f t="shared" si="2"/>
        <v>4.7173630296323246E-4</v>
      </c>
    </row>
    <row r="28" spans="1:3" x14ac:dyDescent="0.2">
      <c r="A28" s="10">
        <f t="shared" si="3"/>
        <v>15</v>
      </c>
      <c r="B28" s="10">
        <f t="shared" si="1"/>
        <v>0.99993099175814426</v>
      </c>
      <c r="C28" s="10">
        <f t="shared" si="2"/>
        <v>1.5724543432107704E-4</v>
      </c>
    </row>
  </sheetData>
  <hyperlinks>
    <hyperlink ref="A1:D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workbookViewId="0">
      <selection activeCell="E9" sqref="E9"/>
    </sheetView>
  </sheetViews>
  <sheetFormatPr defaultRowHeight="12.75" x14ac:dyDescent="0.2"/>
  <cols>
    <col min="1" max="1" width="15.85546875" style="29" customWidth="1"/>
    <col min="2" max="3" width="10.5703125" style="29" customWidth="1"/>
    <col min="4" max="16384" width="9.140625" style="29"/>
  </cols>
  <sheetData>
    <row r="1" spans="1:5" ht="15" x14ac:dyDescent="0.25">
      <c r="A1" s="28" t="s">
        <v>40</v>
      </c>
    </row>
    <row r="3" spans="1:5" x14ac:dyDescent="0.2">
      <c r="A3" s="11" t="s">
        <v>10</v>
      </c>
      <c r="B3" s="11" t="s">
        <v>9</v>
      </c>
    </row>
    <row r="4" spans="1:5" x14ac:dyDescent="0.2">
      <c r="A4" s="10" t="s">
        <v>28</v>
      </c>
      <c r="B4" s="12">
        <v>5</v>
      </c>
    </row>
    <row r="5" spans="1:5" x14ac:dyDescent="0.2">
      <c r="A5" s="20"/>
    </row>
    <row r="6" spans="1:5" ht="38.25" x14ac:dyDescent="0.2">
      <c r="A6" s="30" t="s">
        <v>35</v>
      </c>
      <c r="B6" s="31">
        <f>COUNT(B14:B113)</f>
        <v>100</v>
      </c>
      <c r="C6" s="31">
        <f t="shared" ref="C6:D6" si="0">COUNT(C14:C113)</f>
        <v>100</v>
      </c>
      <c r="D6" s="31">
        <f t="shared" si="0"/>
        <v>100</v>
      </c>
    </row>
    <row r="7" spans="1:5" x14ac:dyDescent="0.2">
      <c r="A7" s="30" t="s">
        <v>36</v>
      </c>
      <c r="B7" s="39">
        <f>AVERAGE(B14:B113)</f>
        <v>4.9000000000000004</v>
      </c>
      <c r="C7" s="39">
        <f t="shared" ref="C7:D7" si="1">AVERAGE(C14:C113)</f>
        <v>5.29</v>
      </c>
      <c r="D7" s="39">
        <f t="shared" si="1"/>
        <v>5.01</v>
      </c>
    </row>
    <row r="8" spans="1:5" x14ac:dyDescent="0.2">
      <c r="A8" s="32"/>
      <c r="B8" s="33"/>
    </row>
    <row r="9" spans="1:5" ht="38.25" x14ac:dyDescent="0.2">
      <c r="A9" s="20"/>
      <c r="B9" s="34" t="s">
        <v>41</v>
      </c>
      <c r="C9" s="34" t="s">
        <v>42</v>
      </c>
      <c r="D9" s="34" t="s">
        <v>43</v>
      </c>
      <c r="E9" s="35" t="s">
        <v>37</v>
      </c>
    </row>
    <row r="10" spans="1:5" ht="38.25" x14ac:dyDescent="0.2">
      <c r="A10" s="15" t="s">
        <v>38</v>
      </c>
      <c r="B10" s="36">
        <f>AVERAGE(B14:B113)</f>
        <v>4.9000000000000004</v>
      </c>
      <c r="C10" s="36">
        <f t="shared" ref="C10:D10" si="2">AVERAGE(C14:C113)</f>
        <v>5.29</v>
      </c>
      <c r="D10" s="36">
        <f t="shared" si="2"/>
        <v>5.01</v>
      </c>
      <c r="E10" s="37">
        <f>B4</f>
        <v>5</v>
      </c>
    </row>
    <row r="11" spans="1:5" ht="25.5" x14ac:dyDescent="0.2">
      <c r="A11" s="15" t="s">
        <v>39</v>
      </c>
      <c r="B11" s="36">
        <f>_xlfn.STDEV.S(B14:B113)</f>
        <v>2.1438189279786659</v>
      </c>
      <c r="C11" s="36">
        <f t="shared" ref="C11:D11" si="3">_xlfn.STDEV.S(C14:C113)</f>
        <v>2.4507059382879044</v>
      </c>
      <c r="D11" s="36">
        <f t="shared" si="3"/>
        <v>2.240558191634622</v>
      </c>
      <c r="E11" s="16">
        <f>SQRT(B4)</f>
        <v>2.2360679774997898</v>
      </c>
    </row>
    <row r="13" spans="1:5" x14ac:dyDescent="0.2">
      <c r="B13" s="38" t="s">
        <v>44</v>
      </c>
      <c r="C13" s="38" t="s">
        <v>45</v>
      </c>
      <c r="D13" s="38" t="s">
        <v>46</v>
      </c>
    </row>
    <row r="14" spans="1:5" ht="15" x14ac:dyDescent="0.25">
      <c r="B14">
        <v>5</v>
      </c>
      <c r="C14">
        <v>3</v>
      </c>
      <c r="D14">
        <v>3</v>
      </c>
    </row>
    <row r="15" spans="1:5" ht="15" x14ac:dyDescent="0.25">
      <c r="B15">
        <v>5</v>
      </c>
      <c r="C15">
        <v>6</v>
      </c>
      <c r="D15">
        <v>4</v>
      </c>
    </row>
    <row r="16" spans="1:5" ht="15" x14ac:dyDescent="0.25">
      <c r="B16">
        <v>4</v>
      </c>
      <c r="C16">
        <v>6</v>
      </c>
      <c r="D16">
        <v>8</v>
      </c>
    </row>
    <row r="17" spans="2:4" ht="15" x14ac:dyDescent="0.25">
      <c r="B17">
        <v>4</v>
      </c>
      <c r="C17">
        <v>4</v>
      </c>
      <c r="D17">
        <v>5</v>
      </c>
    </row>
    <row r="18" spans="2:4" ht="15" x14ac:dyDescent="0.25">
      <c r="B18">
        <v>3</v>
      </c>
      <c r="C18">
        <v>6</v>
      </c>
      <c r="D18">
        <v>3</v>
      </c>
    </row>
    <row r="19" spans="2:4" ht="15" x14ac:dyDescent="0.25">
      <c r="B19">
        <v>5</v>
      </c>
      <c r="C19">
        <v>5</v>
      </c>
      <c r="D19">
        <v>4</v>
      </c>
    </row>
    <row r="20" spans="2:4" ht="15" x14ac:dyDescent="0.25">
      <c r="B20">
        <v>4</v>
      </c>
      <c r="C20">
        <v>3</v>
      </c>
      <c r="D20">
        <v>6</v>
      </c>
    </row>
    <row r="21" spans="2:4" ht="15" x14ac:dyDescent="0.25">
      <c r="B21">
        <v>5</v>
      </c>
      <c r="C21">
        <v>6</v>
      </c>
      <c r="D21">
        <v>3</v>
      </c>
    </row>
    <row r="22" spans="2:4" ht="15" x14ac:dyDescent="0.25">
      <c r="B22">
        <v>4</v>
      </c>
      <c r="C22">
        <v>3</v>
      </c>
      <c r="D22">
        <v>5</v>
      </c>
    </row>
    <row r="23" spans="2:4" ht="15" x14ac:dyDescent="0.25">
      <c r="B23">
        <v>9</v>
      </c>
      <c r="C23">
        <v>6</v>
      </c>
      <c r="D23">
        <v>5</v>
      </c>
    </row>
    <row r="24" spans="2:4" ht="15" x14ac:dyDescent="0.25">
      <c r="B24">
        <v>5</v>
      </c>
      <c r="C24">
        <v>6</v>
      </c>
      <c r="D24">
        <v>8</v>
      </c>
    </row>
    <row r="25" spans="2:4" ht="15" x14ac:dyDescent="0.25">
      <c r="B25">
        <v>4</v>
      </c>
      <c r="C25">
        <v>2</v>
      </c>
      <c r="D25">
        <v>7</v>
      </c>
    </row>
    <row r="26" spans="2:4" ht="15" x14ac:dyDescent="0.25">
      <c r="B26">
        <v>3</v>
      </c>
      <c r="C26">
        <v>11</v>
      </c>
      <c r="D26">
        <v>4</v>
      </c>
    </row>
    <row r="27" spans="2:4" ht="15" x14ac:dyDescent="0.25">
      <c r="B27">
        <v>7</v>
      </c>
      <c r="C27">
        <v>7</v>
      </c>
      <c r="D27">
        <v>8</v>
      </c>
    </row>
    <row r="28" spans="2:4" ht="15" x14ac:dyDescent="0.25">
      <c r="B28">
        <v>2</v>
      </c>
      <c r="C28">
        <v>8</v>
      </c>
      <c r="D28">
        <v>7</v>
      </c>
    </row>
    <row r="29" spans="2:4" ht="15" x14ac:dyDescent="0.25">
      <c r="B29">
        <v>8</v>
      </c>
      <c r="C29">
        <v>2</v>
      </c>
      <c r="D29">
        <v>6</v>
      </c>
    </row>
    <row r="30" spans="2:4" ht="15" x14ac:dyDescent="0.25">
      <c r="B30">
        <v>9</v>
      </c>
      <c r="C30">
        <v>3</v>
      </c>
      <c r="D30">
        <v>6</v>
      </c>
    </row>
    <row r="31" spans="2:4" ht="15" x14ac:dyDescent="0.25">
      <c r="B31">
        <v>3</v>
      </c>
      <c r="C31">
        <v>6</v>
      </c>
      <c r="D31">
        <v>7</v>
      </c>
    </row>
    <row r="32" spans="2:4" ht="15" x14ac:dyDescent="0.25">
      <c r="B32">
        <v>10</v>
      </c>
      <c r="C32">
        <v>3</v>
      </c>
      <c r="D32">
        <v>2</v>
      </c>
    </row>
    <row r="33" spans="2:4" ht="15" x14ac:dyDescent="0.25">
      <c r="B33">
        <v>8</v>
      </c>
      <c r="C33">
        <v>4</v>
      </c>
      <c r="D33">
        <v>3</v>
      </c>
    </row>
    <row r="34" spans="2:4" ht="15" x14ac:dyDescent="0.25">
      <c r="B34">
        <v>2</v>
      </c>
      <c r="C34">
        <v>4</v>
      </c>
      <c r="D34">
        <v>5</v>
      </c>
    </row>
    <row r="35" spans="2:4" ht="15" x14ac:dyDescent="0.25">
      <c r="B35">
        <v>3</v>
      </c>
      <c r="C35">
        <v>3</v>
      </c>
      <c r="D35">
        <v>6</v>
      </c>
    </row>
    <row r="36" spans="2:4" ht="15" x14ac:dyDescent="0.25">
      <c r="B36">
        <v>4</v>
      </c>
      <c r="C36">
        <v>5</v>
      </c>
      <c r="D36">
        <v>6</v>
      </c>
    </row>
    <row r="37" spans="2:4" ht="15" x14ac:dyDescent="0.25">
      <c r="B37">
        <v>4</v>
      </c>
      <c r="C37">
        <v>10</v>
      </c>
      <c r="D37">
        <v>2</v>
      </c>
    </row>
    <row r="38" spans="2:4" ht="15" x14ac:dyDescent="0.25">
      <c r="B38">
        <v>5</v>
      </c>
      <c r="C38">
        <v>8</v>
      </c>
      <c r="D38">
        <v>6</v>
      </c>
    </row>
    <row r="39" spans="2:4" ht="15" x14ac:dyDescent="0.25">
      <c r="B39">
        <v>5</v>
      </c>
      <c r="C39">
        <v>2</v>
      </c>
      <c r="D39">
        <v>3</v>
      </c>
    </row>
    <row r="40" spans="2:4" ht="15" x14ac:dyDescent="0.25">
      <c r="B40">
        <v>6</v>
      </c>
      <c r="C40">
        <v>7</v>
      </c>
      <c r="D40">
        <v>7</v>
      </c>
    </row>
    <row r="41" spans="2:4" ht="15" x14ac:dyDescent="0.25">
      <c r="B41">
        <v>1</v>
      </c>
      <c r="C41">
        <v>9</v>
      </c>
      <c r="D41">
        <v>4</v>
      </c>
    </row>
    <row r="42" spans="2:4" ht="15" x14ac:dyDescent="0.25">
      <c r="B42">
        <v>6</v>
      </c>
      <c r="C42">
        <v>6</v>
      </c>
      <c r="D42">
        <v>8</v>
      </c>
    </row>
    <row r="43" spans="2:4" ht="15" x14ac:dyDescent="0.25">
      <c r="B43">
        <v>7</v>
      </c>
      <c r="C43">
        <v>4</v>
      </c>
      <c r="D43">
        <v>3</v>
      </c>
    </row>
    <row r="44" spans="2:4" ht="15" x14ac:dyDescent="0.25">
      <c r="B44">
        <v>3</v>
      </c>
      <c r="C44">
        <v>8</v>
      </c>
      <c r="D44">
        <v>6</v>
      </c>
    </row>
    <row r="45" spans="2:4" ht="15" x14ac:dyDescent="0.25">
      <c r="B45">
        <v>4</v>
      </c>
      <c r="C45">
        <v>5</v>
      </c>
      <c r="D45">
        <v>4</v>
      </c>
    </row>
    <row r="46" spans="2:4" ht="15" x14ac:dyDescent="0.25">
      <c r="B46">
        <v>9</v>
      </c>
      <c r="C46">
        <v>11</v>
      </c>
      <c r="D46">
        <v>10</v>
      </c>
    </row>
    <row r="47" spans="2:4" ht="15" x14ac:dyDescent="0.25">
      <c r="B47">
        <v>3</v>
      </c>
      <c r="C47">
        <v>3</v>
      </c>
      <c r="D47">
        <v>5</v>
      </c>
    </row>
    <row r="48" spans="2:4" ht="15" x14ac:dyDescent="0.25">
      <c r="B48">
        <v>6</v>
      </c>
      <c r="C48">
        <v>6</v>
      </c>
      <c r="D48">
        <v>4</v>
      </c>
    </row>
    <row r="49" spans="2:4" ht="15" x14ac:dyDescent="0.25">
      <c r="B49">
        <v>5</v>
      </c>
      <c r="C49">
        <v>1</v>
      </c>
      <c r="D49">
        <v>5</v>
      </c>
    </row>
    <row r="50" spans="2:4" ht="15" x14ac:dyDescent="0.25">
      <c r="B50">
        <v>4</v>
      </c>
      <c r="C50">
        <v>4</v>
      </c>
      <c r="D50">
        <v>8</v>
      </c>
    </row>
    <row r="51" spans="2:4" ht="15" x14ac:dyDescent="0.25">
      <c r="B51">
        <v>7</v>
      </c>
      <c r="C51">
        <v>3</v>
      </c>
      <c r="D51">
        <v>7</v>
      </c>
    </row>
    <row r="52" spans="2:4" ht="15" x14ac:dyDescent="0.25">
      <c r="B52">
        <v>2</v>
      </c>
      <c r="C52">
        <v>5</v>
      </c>
      <c r="D52">
        <v>2</v>
      </c>
    </row>
    <row r="53" spans="2:4" ht="15" x14ac:dyDescent="0.25">
      <c r="B53">
        <v>8</v>
      </c>
      <c r="C53">
        <v>3</v>
      </c>
      <c r="D53">
        <v>2</v>
      </c>
    </row>
    <row r="54" spans="2:4" ht="15" x14ac:dyDescent="0.25">
      <c r="B54">
        <v>2</v>
      </c>
      <c r="C54">
        <v>5</v>
      </c>
      <c r="D54">
        <v>6</v>
      </c>
    </row>
    <row r="55" spans="2:4" ht="15" x14ac:dyDescent="0.25">
      <c r="B55">
        <v>2</v>
      </c>
      <c r="C55">
        <v>2</v>
      </c>
      <c r="D55">
        <v>4</v>
      </c>
    </row>
    <row r="56" spans="2:4" ht="15" x14ac:dyDescent="0.25">
      <c r="B56">
        <v>9</v>
      </c>
      <c r="C56">
        <v>3</v>
      </c>
      <c r="D56">
        <v>3</v>
      </c>
    </row>
    <row r="57" spans="2:4" ht="15" x14ac:dyDescent="0.25">
      <c r="B57">
        <v>3</v>
      </c>
      <c r="C57">
        <v>4</v>
      </c>
      <c r="D57">
        <v>6</v>
      </c>
    </row>
    <row r="58" spans="2:4" ht="15" x14ac:dyDescent="0.25">
      <c r="B58">
        <v>5</v>
      </c>
      <c r="C58">
        <v>2</v>
      </c>
      <c r="D58">
        <v>5</v>
      </c>
    </row>
    <row r="59" spans="2:4" ht="15" x14ac:dyDescent="0.25">
      <c r="B59">
        <v>11</v>
      </c>
      <c r="C59">
        <v>3</v>
      </c>
      <c r="D59">
        <v>7</v>
      </c>
    </row>
    <row r="60" spans="2:4" ht="15" x14ac:dyDescent="0.25">
      <c r="B60">
        <v>2</v>
      </c>
      <c r="C60">
        <v>4</v>
      </c>
      <c r="D60">
        <v>4</v>
      </c>
    </row>
    <row r="61" spans="2:4" ht="15" x14ac:dyDescent="0.25">
      <c r="B61">
        <v>3</v>
      </c>
      <c r="C61">
        <v>2</v>
      </c>
      <c r="D61">
        <v>4</v>
      </c>
    </row>
    <row r="62" spans="2:4" ht="15" x14ac:dyDescent="0.25">
      <c r="B62">
        <v>7</v>
      </c>
      <c r="C62">
        <v>11</v>
      </c>
      <c r="D62">
        <v>8</v>
      </c>
    </row>
    <row r="63" spans="2:4" ht="15" x14ac:dyDescent="0.25">
      <c r="B63">
        <v>5</v>
      </c>
      <c r="C63">
        <v>3</v>
      </c>
      <c r="D63">
        <v>9</v>
      </c>
    </row>
    <row r="64" spans="2:4" ht="15" x14ac:dyDescent="0.25">
      <c r="B64">
        <v>5</v>
      </c>
      <c r="C64">
        <v>4</v>
      </c>
      <c r="D64">
        <v>7</v>
      </c>
    </row>
    <row r="65" spans="2:4" ht="15" x14ac:dyDescent="0.25">
      <c r="B65">
        <v>6</v>
      </c>
      <c r="C65">
        <v>6</v>
      </c>
      <c r="D65">
        <v>3</v>
      </c>
    </row>
    <row r="66" spans="2:4" ht="15" x14ac:dyDescent="0.25">
      <c r="B66">
        <v>6</v>
      </c>
      <c r="C66">
        <v>9</v>
      </c>
      <c r="D66">
        <v>3</v>
      </c>
    </row>
    <row r="67" spans="2:4" ht="15" x14ac:dyDescent="0.25">
      <c r="B67">
        <v>4</v>
      </c>
      <c r="C67">
        <v>6</v>
      </c>
      <c r="D67">
        <v>7</v>
      </c>
    </row>
    <row r="68" spans="2:4" ht="15" x14ac:dyDescent="0.25">
      <c r="B68">
        <v>3</v>
      </c>
      <c r="C68">
        <v>10</v>
      </c>
      <c r="D68">
        <v>6</v>
      </c>
    </row>
    <row r="69" spans="2:4" ht="15" x14ac:dyDescent="0.25">
      <c r="B69">
        <v>6</v>
      </c>
      <c r="C69">
        <v>7</v>
      </c>
      <c r="D69">
        <v>4</v>
      </c>
    </row>
    <row r="70" spans="2:4" ht="15" x14ac:dyDescent="0.25">
      <c r="B70">
        <v>5</v>
      </c>
      <c r="C70">
        <v>4</v>
      </c>
      <c r="D70">
        <v>3</v>
      </c>
    </row>
    <row r="71" spans="2:4" ht="15" x14ac:dyDescent="0.25">
      <c r="B71">
        <v>6</v>
      </c>
      <c r="C71">
        <v>6</v>
      </c>
      <c r="D71">
        <v>4</v>
      </c>
    </row>
    <row r="72" spans="2:4" ht="15" x14ac:dyDescent="0.25">
      <c r="B72">
        <v>5</v>
      </c>
      <c r="C72">
        <v>7</v>
      </c>
      <c r="D72">
        <v>4</v>
      </c>
    </row>
    <row r="73" spans="2:4" ht="15" x14ac:dyDescent="0.25">
      <c r="B73">
        <v>3</v>
      </c>
      <c r="C73">
        <v>9</v>
      </c>
      <c r="D73">
        <v>6</v>
      </c>
    </row>
    <row r="74" spans="2:4" ht="15" x14ac:dyDescent="0.25">
      <c r="B74">
        <v>3</v>
      </c>
      <c r="C74">
        <v>6</v>
      </c>
      <c r="D74">
        <v>2</v>
      </c>
    </row>
    <row r="75" spans="2:4" ht="15" x14ac:dyDescent="0.25">
      <c r="B75">
        <v>4</v>
      </c>
      <c r="C75">
        <v>11</v>
      </c>
      <c r="D75">
        <v>7</v>
      </c>
    </row>
    <row r="76" spans="2:4" ht="15" x14ac:dyDescent="0.25">
      <c r="B76">
        <v>4</v>
      </c>
      <c r="C76">
        <v>3</v>
      </c>
      <c r="D76">
        <v>6</v>
      </c>
    </row>
    <row r="77" spans="2:4" ht="15" x14ac:dyDescent="0.25">
      <c r="B77">
        <v>2</v>
      </c>
      <c r="C77">
        <v>2</v>
      </c>
      <c r="D77">
        <v>3</v>
      </c>
    </row>
    <row r="78" spans="2:4" ht="15" x14ac:dyDescent="0.25">
      <c r="B78">
        <v>6</v>
      </c>
      <c r="C78">
        <v>3</v>
      </c>
      <c r="D78">
        <v>9</v>
      </c>
    </row>
    <row r="79" spans="2:4" ht="15" x14ac:dyDescent="0.25">
      <c r="B79">
        <v>4</v>
      </c>
      <c r="C79">
        <v>4</v>
      </c>
      <c r="D79">
        <v>6</v>
      </c>
    </row>
    <row r="80" spans="2:4" ht="15" x14ac:dyDescent="0.25">
      <c r="B80">
        <v>2</v>
      </c>
      <c r="C80">
        <v>2</v>
      </c>
      <c r="D80">
        <v>1</v>
      </c>
    </row>
    <row r="81" spans="2:4" ht="15" x14ac:dyDescent="0.25">
      <c r="B81">
        <v>7</v>
      </c>
      <c r="C81">
        <v>5</v>
      </c>
      <c r="D81">
        <v>4</v>
      </c>
    </row>
    <row r="82" spans="2:4" ht="15" x14ac:dyDescent="0.25">
      <c r="B82">
        <v>4</v>
      </c>
      <c r="C82">
        <v>4</v>
      </c>
      <c r="D82">
        <v>7</v>
      </c>
    </row>
    <row r="83" spans="2:4" ht="15" x14ac:dyDescent="0.25">
      <c r="B83">
        <v>3</v>
      </c>
      <c r="C83">
        <v>10</v>
      </c>
      <c r="D83">
        <v>8</v>
      </c>
    </row>
    <row r="84" spans="2:4" ht="15" x14ac:dyDescent="0.25">
      <c r="B84">
        <v>4</v>
      </c>
      <c r="C84">
        <v>6</v>
      </c>
      <c r="D84">
        <v>9</v>
      </c>
    </row>
    <row r="85" spans="2:4" ht="15" x14ac:dyDescent="0.25">
      <c r="B85">
        <v>4</v>
      </c>
      <c r="C85">
        <v>4</v>
      </c>
      <c r="D85">
        <v>4</v>
      </c>
    </row>
    <row r="86" spans="2:4" ht="15" x14ac:dyDescent="0.25">
      <c r="B86">
        <v>4</v>
      </c>
      <c r="C86">
        <v>2</v>
      </c>
      <c r="D86">
        <v>4</v>
      </c>
    </row>
    <row r="87" spans="2:4" ht="15" x14ac:dyDescent="0.25">
      <c r="B87">
        <v>7</v>
      </c>
      <c r="C87">
        <v>4</v>
      </c>
      <c r="D87">
        <v>8</v>
      </c>
    </row>
    <row r="88" spans="2:4" ht="15" x14ac:dyDescent="0.25">
      <c r="B88">
        <v>4</v>
      </c>
      <c r="C88">
        <v>4</v>
      </c>
      <c r="D88">
        <v>8</v>
      </c>
    </row>
    <row r="89" spans="2:4" ht="15" x14ac:dyDescent="0.25">
      <c r="B89">
        <v>4</v>
      </c>
      <c r="C89">
        <v>7</v>
      </c>
      <c r="D89">
        <v>4</v>
      </c>
    </row>
    <row r="90" spans="2:4" ht="15" x14ac:dyDescent="0.25">
      <c r="B90">
        <v>4</v>
      </c>
      <c r="C90">
        <v>4</v>
      </c>
      <c r="D90">
        <v>7</v>
      </c>
    </row>
    <row r="91" spans="2:4" ht="15" x14ac:dyDescent="0.25">
      <c r="B91">
        <v>3</v>
      </c>
      <c r="C91">
        <v>6</v>
      </c>
      <c r="D91">
        <v>3</v>
      </c>
    </row>
    <row r="92" spans="2:4" ht="15" x14ac:dyDescent="0.25">
      <c r="B92">
        <v>9</v>
      </c>
      <c r="C92">
        <v>6</v>
      </c>
      <c r="D92">
        <v>4</v>
      </c>
    </row>
    <row r="93" spans="2:4" ht="15" x14ac:dyDescent="0.25">
      <c r="B93">
        <v>3</v>
      </c>
      <c r="C93">
        <v>8</v>
      </c>
      <c r="D93">
        <v>4</v>
      </c>
    </row>
    <row r="94" spans="2:4" ht="15" x14ac:dyDescent="0.25">
      <c r="B94">
        <v>6</v>
      </c>
      <c r="C94">
        <v>7</v>
      </c>
      <c r="D94">
        <v>1</v>
      </c>
    </row>
    <row r="95" spans="2:4" ht="15" x14ac:dyDescent="0.25">
      <c r="B95">
        <v>8</v>
      </c>
      <c r="C95">
        <v>8</v>
      </c>
      <c r="D95">
        <v>9</v>
      </c>
    </row>
    <row r="96" spans="2:4" ht="15" x14ac:dyDescent="0.25">
      <c r="B96">
        <v>5</v>
      </c>
      <c r="C96">
        <v>9</v>
      </c>
      <c r="D96">
        <v>2</v>
      </c>
    </row>
    <row r="97" spans="2:4" ht="15" x14ac:dyDescent="0.25">
      <c r="B97">
        <v>4</v>
      </c>
      <c r="C97">
        <v>6</v>
      </c>
      <c r="D97">
        <v>1</v>
      </c>
    </row>
    <row r="98" spans="2:4" ht="15" x14ac:dyDescent="0.25">
      <c r="B98">
        <v>7</v>
      </c>
      <c r="C98">
        <v>5</v>
      </c>
      <c r="D98">
        <v>4</v>
      </c>
    </row>
    <row r="99" spans="2:4" ht="15" x14ac:dyDescent="0.25">
      <c r="B99">
        <v>3</v>
      </c>
      <c r="C99">
        <v>5</v>
      </c>
      <c r="D99">
        <v>9</v>
      </c>
    </row>
    <row r="100" spans="2:4" ht="15" x14ac:dyDescent="0.25">
      <c r="B100">
        <v>6</v>
      </c>
      <c r="C100">
        <v>5</v>
      </c>
      <c r="D100">
        <v>4</v>
      </c>
    </row>
    <row r="101" spans="2:4" ht="15" x14ac:dyDescent="0.25">
      <c r="B101">
        <v>4</v>
      </c>
      <c r="C101">
        <v>4</v>
      </c>
      <c r="D101">
        <v>4</v>
      </c>
    </row>
    <row r="102" spans="2:4" ht="15" x14ac:dyDescent="0.25">
      <c r="B102">
        <v>4</v>
      </c>
      <c r="C102">
        <v>5</v>
      </c>
      <c r="D102">
        <v>2</v>
      </c>
    </row>
    <row r="103" spans="2:4" ht="15" x14ac:dyDescent="0.25">
      <c r="B103">
        <v>8</v>
      </c>
      <c r="C103">
        <v>6</v>
      </c>
      <c r="D103">
        <v>5</v>
      </c>
    </row>
    <row r="104" spans="2:4" ht="15" x14ac:dyDescent="0.25">
      <c r="B104">
        <v>3</v>
      </c>
      <c r="C104">
        <v>6</v>
      </c>
      <c r="D104">
        <v>7</v>
      </c>
    </row>
    <row r="105" spans="2:4" ht="15" x14ac:dyDescent="0.25">
      <c r="B105">
        <v>9</v>
      </c>
      <c r="C105">
        <v>1</v>
      </c>
      <c r="D105">
        <v>0</v>
      </c>
    </row>
    <row r="106" spans="2:4" ht="15" x14ac:dyDescent="0.25">
      <c r="B106">
        <v>8</v>
      </c>
      <c r="C106">
        <v>6</v>
      </c>
      <c r="D106">
        <v>7</v>
      </c>
    </row>
    <row r="107" spans="2:4" ht="15" x14ac:dyDescent="0.25">
      <c r="B107">
        <v>3</v>
      </c>
      <c r="C107">
        <v>7</v>
      </c>
      <c r="D107">
        <v>1</v>
      </c>
    </row>
    <row r="108" spans="2:4" ht="15" x14ac:dyDescent="0.25">
      <c r="B108">
        <v>8</v>
      </c>
      <c r="C108">
        <v>5</v>
      </c>
      <c r="D108">
        <v>8</v>
      </c>
    </row>
    <row r="109" spans="2:4" ht="15" x14ac:dyDescent="0.25">
      <c r="B109">
        <v>3</v>
      </c>
      <c r="C109">
        <v>5</v>
      </c>
      <c r="D109">
        <v>4</v>
      </c>
    </row>
    <row r="110" spans="2:4" ht="15" x14ac:dyDescent="0.25">
      <c r="B110">
        <v>4</v>
      </c>
      <c r="C110">
        <v>6</v>
      </c>
      <c r="D110">
        <v>4</v>
      </c>
    </row>
    <row r="111" spans="2:4" ht="15" x14ac:dyDescent="0.25">
      <c r="B111">
        <v>7</v>
      </c>
      <c r="C111">
        <v>1</v>
      </c>
      <c r="D111">
        <v>3</v>
      </c>
    </row>
    <row r="112" spans="2:4" ht="15" x14ac:dyDescent="0.25">
      <c r="B112">
        <v>2</v>
      </c>
      <c r="C112">
        <v>8</v>
      </c>
      <c r="D112">
        <v>2</v>
      </c>
    </row>
    <row r="113" spans="2:4" ht="15" x14ac:dyDescent="0.25">
      <c r="B113">
        <v>4</v>
      </c>
      <c r="C113">
        <v>9</v>
      </c>
      <c r="D113">
        <v>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7" customWidth="1"/>
    <col min="2" max="16384" width="9.140625" style="7" hidden="1"/>
  </cols>
  <sheetData>
    <row r="1" spans="1:7" ht="36.75" customHeight="1" x14ac:dyDescent="0.25">
      <c r="A1" s="40" t="s">
        <v>2</v>
      </c>
      <c r="B1" s="40"/>
      <c r="C1" s="40"/>
      <c r="D1" s="40"/>
      <c r="E1" s="40"/>
      <c r="F1" s="40"/>
      <c r="G1" s="40"/>
    </row>
    <row r="2" spans="1:7" ht="107.25" customHeight="1" x14ac:dyDescent="0.25">
      <c r="A2" s="8" t="s">
        <v>3</v>
      </c>
    </row>
    <row r="3" spans="1:7" ht="105" customHeight="1" x14ac:dyDescent="0.25">
      <c r="A3" s="8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Пример</vt:lpstr>
      <vt:lpstr>График</vt:lpstr>
      <vt:lpstr>Генерация</vt:lpstr>
      <vt:lpstr>EXCEL2.RU</vt:lpstr>
      <vt:lpstr>лямбда</vt:lpstr>
    </vt:vector>
  </TitlesOfParts>
  <Company>ОАО "ТВЭЛ"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Michael</cp:lastModifiedBy>
  <dcterms:created xsi:type="dcterms:W3CDTF">2015-12-29T05:54:24Z</dcterms:created>
  <dcterms:modified xsi:type="dcterms:W3CDTF">2016-11-06T18:44:55Z</dcterms:modified>
</cp:coreProperties>
</file>