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506"/>
  </bookViews>
  <sheets>
    <sheet name="Будущая стоимость" sheetId="23" r:id="rId1"/>
    <sheet name="EXCEL2.RU" sheetId="24" r:id="rId2"/>
    <sheet name="EXCEL2.RU (2)" sheetId="25" state="veryHidden" r:id="rId3"/>
    <sheet name="Лист7" sheetId="18" state="hidden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20" i="23" l="1"/>
  <c r="B19" i="23"/>
  <c r="B12" i="23"/>
  <c r="B27" i="23"/>
  <c r="B30" i="23"/>
  <c r="E23" i="23"/>
  <c r="A33" i="23"/>
  <c r="B11" i="23"/>
  <c r="E5" i="23"/>
  <c r="E37" i="23"/>
  <c r="A45" i="23"/>
  <c r="B41" i="23"/>
  <c r="B46" i="23"/>
  <c r="A50" i="23"/>
  <c r="A47" i="23"/>
</calcChain>
</file>

<file path=xl/sharedStrings.xml><?xml version="1.0" encoding="utf-8"?>
<sst xmlns="http://schemas.openxmlformats.org/spreadsheetml/2006/main" count="75" uniqueCount="44">
  <si>
    <t>Названия строк</t>
  </si>
  <si>
    <t>Названия столбцов</t>
  </si>
  <si>
    <t>Значения</t>
  </si>
  <si>
    <t>Фильтр отчета</t>
  </si>
  <si>
    <t>pv</t>
  </si>
  <si>
    <t>кпер</t>
  </si>
  <si>
    <t>Параметр</t>
  </si>
  <si>
    <t>% годовой</t>
  </si>
  <si>
    <t>% в месяц</t>
  </si>
  <si>
    <t>Число периодов</t>
  </si>
  <si>
    <t>Начальная инвестиция</t>
  </si>
  <si>
    <t>Значение</t>
  </si>
  <si>
    <t>ставка</t>
  </si>
  <si>
    <t>rate</t>
  </si>
  <si>
    <t>nper</t>
  </si>
  <si>
    <t>пс</t>
  </si>
  <si>
    <t>тип</t>
  </si>
  <si>
    <t>type</t>
  </si>
  <si>
    <t>плт</t>
  </si>
  <si>
    <t>pmt</t>
  </si>
  <si>
    <t>Будущая стоимость инвестиции</t>
  </si>
  <si>
    <t>Альтернативная формула</t>
  </si>
  <si>
    <t>fv=-если(rate;(pv*((1+rate)^nper)+pmt*(1+rate*type)*((1+rate)^nper-1)/rate);pmt*nper+pv)</t>
  </si>
  <si>
    <t>Аргументы</t>
  </si>
  <si>
    <t>Ежемесячный взнос (платеж)</t>
  </si>
  <si>
    <t>БС</t>
  </si>
  <si>
    <t>FV</t>
  </si>
  <si>
    <t>Расчет будущей стоимости. Аннуитет</t>
  </si>
  <si>
    <t>Клиент открыл вклад на сумму 100000р. на срок 1 год под ставку 12% годовых с ежемесячным начислением процентов в конце месяца. Клиент также в конце каждого месяца вносит дополнительные взносы в размере 20000р. Какова будущая стоимость вклада в конце срока?</t>
  </si>
  <si>
    <t>Расчет будущей стоимости. Простые проценты</t>
  </si>
  <si>
    <t>Клиент открыл вклад на сумму 100000р. на срок 1 год под ставку 12% годовых. Начисление процентов в конце срока. Какова будущая стоимость вклада в конце срока?</t>
  </si>
  <si>
    <t>Расчет будущей стоимости. Сложные проценты</t>
  </si>
  <si>
    <t>FV=PV*(1+ставка)^кпер</t>
  </si>
  <si>
    <t>Клиент открыл вклад на сумму 100000р. на срок 1 год под ставку 12% годовых с ежемесячным начислением процентов. Какова будущая стоимость вклада в конце срока?</t>
  </si>
  <si>
    <t>через БС()</t>
  </si>
  <si>
    <t>Число лет</t>
  </si>
  <si>
    <t>Срок вклада - 3 квартала</t>
  </si>
  <si>
    <t>Число кварталов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</si>
  <si>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</si>
  <si>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</si>
  <si>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</si>
  <si>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</si>
  <si>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</si>
  <si>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Расчет Будущей стоимости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</si>
</sst>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1"/>
    <xf numFmtId="0" fontId="1" fillId="0" borderId="0" xfId="0" applyFont="1"/>
    <xf numFmtId="0" fontId="1" fillId="0" borderId="12" xfId="0" applyFont="1" applyBorder="1"/>
    <xf numFmtId="0" fontId="0" fillId="0" borderId="12" xfId="0" applyBorder="1"/>
    <xf numFmtId="0" fontId="0" fillId="0" borderId="13" xfId="0" applyFill="1" applyBorder="1"/>
    <xf numFmtId="9" fontId="0" fillId="0" borderId="12" xfId="0" applyNumberFormat="1" applyBorder="1"/>
    <xf numFmtId="0" fontId="0" fillId="2" borderId="12" xfId="0" applyFill="1" applyBorder="1" applyAlignment="1">
      <alignment wrapText="1"/>
    </xf>
    <xf numFmtId="0" fontId="0" fillId="2" borderId="12" xfId="0" applyFill="1" applyBorder="1"/>
    <xf numFmtId="9" fontId="6" fillId="0" borderId="12" xfId="0" applyNumberFormat="1" applyFont="1" applyBorder="1"/>
    <xf numFmtId="0" fontId="6" fillId="0" borderId="12" xfId="0" applyFont="1" applyBorder="1"/>
    <xf numFmtId="0" fontId="0" fillId="0" borderId="0" xfId="0" applyAlignment="1"/>
    <xf numFmtId="0" fontId="1" fillId="0" borderId="12" xfId="0" applyFont="1" applyBorder="1" applyAlignment="1">
      <alignment horizontal="centerContinuous"/>
    </xf>
    <xf numFmtId="8" fontId="1" fillId="2" borderId="12" xfId="0" applyNumberFormat="1" applyFont="1" applyFill="1" applyBorder="1"/>
    <xf numFmtId="4" fontId="6" fillId="0" borderId="12" xfId="0" applyNumberFormat="1" applyFont="1" applyBorder="1"/>
    <xf numFmtId="0" fontId="7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8" fontId="0" fillId="0" borderId="12" xfId="0" applyNumberFormat="1" applyBorder="1"/>
    <xf numFmtId="8" fontId="0" fillId="0" borderId="0" xfId="0" applyNumberFormat="1" applyBorder="1"/>
    <xf numFmtId="0" fontId="9" fillId="4" borderId="0" xfId="1" applyFont="1" applyFill="1" applyAlignment="1">
      <alignment vertical="center" wrapText="1"/>
    </xf>
    <xf numFmtId="0" fontId="0" fillId="0" borderId="0" xfId="0" applyAlignment="1">
      <alignment horizontal="left" vertical="top" wrapText="1"/>
    </xf>
    <xf numFmtId="0" fontId="8" fillId="3" borderId="0" xfId="4" applyFont="1" applyFill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3" borderId="0" xfId="7" applyFont="1" applyFill="1" applyAlignment="1" applyProtection="1">
      <alignment vertical="center"/>
    </xf>
    <xf numFmtId="0" fontId="12" fillId="5" borderId="0" xfId="0" applyFont="1" applyFill="1" applyAlignment="1"/>
    <xf numFmtId="0" fontId="13" fillId="5" borderId="0" xfId="0" applyFont="1" applyFill="1" applyAlignment="1">
      <alignment vertical="center"/>
    </xf>
    <xf numFmtId="0" fontId="5" fillId="5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B$4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123825</xdr:rowOff>
        </xdr:from>
        <xdr:to>
          <xdr:col>1</xdr:col>
          <xdr:colOff>304800</xdr:colOff>
          <xdr:row>45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raschet-budushchey-stoimost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50"/>
  <sheetViews>
    <sheetView tabSelected="1" topLeftCell="A25" workbookViewId="0">
      <selection activeCell="E9" sqref="E9"/>
    </sheetView>
  </sheetViews>
  <sheetFormatPr defaultRowHeight="15" x14ac:dyDescent="0.25"/>
  <cols>
    <col min="1" max="1" width="22.140625" customWidth="1"/>
    <col min="2" max="2" width="17.42578125" customWidth="1"/>
    <col min="3" max="3" width="14" customWidth="1"/>
    <col min="4" max="4" width="16.7109375" customWidth="1"/>
    <col min="5" max="5" width="70.28515625" customWidth="1"/>
    <col min="6" max="6" width="16.7109375" customWidth="1"/>
    <col min="7" max="7" width="16.140625" customWidth="1"/>
    <col min="8" max="8" width="13.140625" customWidth="1"/>
    <col min="9" max="9" width="15.85546875" customWidth="1"/>
    <col min="10" max="10" width="10.28515625" bestFit="1" customWidth="1"/>
    <col min="11" max="11" width="13.140625" customWidth="1"/>
    <col min="270" max="270" width="10" customWidth="1"/>
    <col min="351" max="351" width="8.5703125" customWidth="1"/>
  </cols>
  <sheetData>
    <row r="1" spans="1:5" ht="26.25" x14ac:dyDescent="0.25">
      <c r="A1" s="40" t="s">
        <v>41</v>
      </c>
      <c r="B1" s="40"/>
      <c r="C1" s="40"/>
      <c r="D1" s="40"/>
    </row>
    <row r="2" spans="1:5" ht="15.75" x14ac:dyDescent="0.25">
      <c r="A2" s="43" t="s">
        <v>42</v>
      </c>
      <c r="B2" s="41"/>
      <c r="C2" s="41"/>
      <c r="D2" s="41"/>
    </row>
    <row r="3" spans="1:5" ht="18.75" x14ac:dyDescent="0.25">
      <c r="A3" s="42" t="s">
        <v>43</v>
      </c>
      <c r="B3" s="42"/>
      <c r="C3" s="42"/>
      <c r="D3" s="42"/>
    </row>
    <row r="4" spans="1:5" x14ac:dyDescent="0.25">
      <c r="A4" s="2" t="s">
        <v>29</v>
      </c>
    </row>
    <row r="5" spans="1:5" ht="45" x14ac:dyDescent="0.25">
      <c r="A5" s="20" t="s">
        <v>30</v>
      </c>
      <c r="B5" s="20"/>
      <c r="C5" s="20"/>
      <c r="D5" s="20"/>
      <c r="E5" s="15" t="str">
        <f>A5</f>
        <v>Клиент открыл вклад на сумму 100000р. на срок 1 год под ставку 12% годовых. Начисление процентов в конце срока. Какова будущая стоимость вклада в конце срока?</v>
      </c>
    </row>
    <row r="6" spans="1:5" x14ac:dyDescent="0.25">
      <c r="A6" s="16"/>
      <c r="B6" s="16"/>
      <c r="C6" s="16"/>
      <c r="D6" s="16"/>
      <c r="E6" s="15"/>
    </row>
    <row r="7" spans="1:5" x14ac:dyDescent="0.25">
      <c r="A7" s="3" t="s">
        <v>6</v>
      </c>
      <c r="B7" s="3" t="s">
        <v>11</v>
      </c>
    </row>
    <row r="8" spans="1:5" x14ac:dyDescent="0.25">
      <c r="A8" s="4" t="s">
        <v>7</v>
      </c>
      <c r="B8" s="9">
        <v>0.12</v>
      </c>
    </row>
    <row r="9" spans="1:5" x14ac:dyDescent="0.25">
      <c r="A9" s="4" t="s">
        <v>35</v>
      </c>
      <c r="B9" s="10">
        <v>3</v>
      </c>
    </row>
    <row r="10" spans="1:5" x14ac:dyDescent="0.25">
      <c r="A10" s="4" t="s">
        <v>10</v>
      </c>
      <c r="B10" s="14">
        <v>-100000</v>
      </c>
    </row>
    <row r="11" spans="1:5" ht="30" x14ac:dyDescent="0.25">
      <c r="A11" s="7" t="s">
        <v>20</v>
      </c>
      <c r="B11" s="13">
        <f>-B10*(1+B9*B8)</f>
        <v>136000</v>
      </c>
    </row>
    <row r="12" spans="1:5" x14ac:dyDescent="0.25">
      <c r="B12" s="17">
        <f>FV(B8*B9,1,,B10)</f>
        <v>136000</v>
      </c>
      <c r="C12" t="s">
        <v>34</v>
      </c>
    </row>
    <row r="13" spans="1:5" x14ac:dyDescent="0.25">
      <c r="B13" s="18"/>
    </row>
    <row r="14" spans="1:5" x14ac:dyDescent="0.25">
      <c r="A14" t="s">
        <v>36</v>
      </c>
    </row>
    <row r="15" spans="1:5" x14ac:dyDescent="0.25">
      <c r="A15" s="3" t="s">
        <v>6</v>
      </c>
      <c r="B15" s="3" t="s">
        <v>11</v>
      </c>
    </row>
    <row r="16" spans="1:5" x14ac:dyDescent="0.25">
      <c r="A16" s="4" t="s">
        <v>7</v>
      </c>
      <c r="B16" s="9">
        <v>0.12</v>
      </c>
    </row>
    <row r="17" spans="1:5" x14ac:dyDescent="0.25">
      <c r="A17" s="4" t="s">
        <v>37</v>
      </c>
      <c r="B17" s="10">
        <v>3</v>
      </c>
    </row>
    <row r="18" spans="1:5" x14ac:dyDescent="0.25">
      <c r="A18" s="4" t="s">
        <v>10</v>
      </c>
      <c r="B18" s="14">
        <v>-100000</v>
      </c>
    </row>
    <row r="19" spans="1:5" ht="30" x14ac:dyDescent="0.25">
      <c r="A19" s="7" t="s">
        <v>20</v>
      </c>
      <c r="B19" s="13">
        <f>-B18*(1+B17*B16/4)</f>
        <v>109000.00000000001</v>
      </c>
    </row>
    <row r="20" spans="1:5" x14ac:dyDescent="0.25">
      <c r="B20" s="17">
        <f>FV(B16*B17/4,1,,B18)</f>
        <v>109000.00000000001</v>
      </c>
      <c r="C20" t="s">
        <v>34</v>
      </c>
    </row>
    <row r="21" spans="1:5" x14ac:dyDescent="0.25">
      <c r="B21" s="18"/>
    </row>
    <row r="22" spans="1:5" x14ac:dyDescent="0.25">
      <c r="A22" s="2" t="s">
        <v>31</v>
      </c>
    </row>
    <row r="23" spans="1:5" ht="45" x14ac:dyDescent="0.25">
      <c r="A23" s="20" t="s">
        <v>33</v>
      </c>
      <c r="B23" s="20"/>
      <c r="C23" s="20"/>
      <c r="D23" s="20"/>
      <c r="E23" s="15" t="str">
        <f>A23</f>
        <v>Клиент открыл вклад на сумму 100000р. на срок 1 год под ставку 12% годовых с ежемесячным начислением процентов. Какова будущая стоимость вклада в конце срока?</v>
      </c>
    </row>
    <row r="25" spans="1:5" x14ac:dyDescent="0.25">
      <c r="A25" s="3" t="s">
        <v>6</v>
      </c>
      <c r="B25" s="3" t="s">
        <v>11</v>
      </c>
      <c r="C25" s="12" t="s">
        <v>23</v>
      </c>
      <c r="D25" s="12"/>
    </row>
    <row r="26" spans="1:5" x14ac:dyDescent="0.25">
      <c r="A26" s="4" t="s">
        <v>7</v>
      </c>
      <c r="B26" s="9">
        <v>0.12</v>
      </c>
      <c r="C26" s="4"/>
      <c r="D26" s="4"/>
    </row>
    <row r="27" spans="1:5" x14ac:dyDescent="0.25">
      <c r="A27" s="4" t="s">
        <v>8</v>
      </c>
      <c r="B27" s="6">
        <f>B26/12</f>
        <v>0.01</v>
      </c>
      <c r="C27" s="4" t="s">
        <v>12</v>
      </c>
      <c r="D27" s="4" t="s">
        <v>13</v>
      </c>
    </row>
    <row r="28" spans="1:5" x14ac:dyDescent="0.25">
      <c r="A28" s="4" t="s">
        <v>9</v>
      </c>
      <c r="B28" s="10">
        <v>12</v>
      </c>
      <c r="C28" s="4" t="s">
        <v>5</v>
      </c>
      <c r="D28" s="4" t="s">
        <v>14</v>
      </c>
    </row>
    <row r="29" spans="1:5" x14ac:dyDescent="0.25">
      <c r="A29" s="4" t="s">
        <v>10</v>
      </c>
      <c r="B29" s="14">
        <v>-100000</v>
      </c>
      <c r="C29" s="4" t="s">
        <v>15</v>
      </c>
      <c r="D29" s="4" t="s">
        <v>4</v>
      </c>
    </row>
    <row r="30" spans="1:5" ht="30" x14ac:dyDescent="0.25">
      <c r="A30" s="7" t="s">
        <v>20</v>
      </c>
      <c r="B30" s="13">
        <f>FV(B27,B28,,B29)</f>
        <v>112682.50301319698</v>
      </c>
      <c r="C30" s="8" t="s">
        <v>25</v>
      </c>
      <c r="D30" s="8" t="s">
        <v>26</v>
      </c>
    </row>
    <row r="32" spans="1:5" x14ac:dyDescent="0.25">
      <c r="A32" s="2" t="s">
        <v>21</v>
      </c>
    </row>
    <row r="33" spans="1:5" x14ac:dyDescent="0.25">
      <c r="A33" s="13">
        <f>-B29*(1+B27)^B28</f>
        <v>112682.50301319698</v>
      </c>
      <c r="B33" t="s">
        <v>32</v>
      </c>
    </row>
    <row r="36" spans="1:5" x14ac:dyDescent="0.25">
      <c r="A36" s="2" t="s">
        <v>27</v>
      </c>
    </row>
    <row r="37" spans="1:5" ht="60" x14ac:dyDescent="0.25">
      <c r="A37" s="20" t="s">
        <v>28</v>
      </c>
      <c r="B37" s="20"/>
      <c r="C37" s="20"/>
      <c r="D37" s="20"/>
      <c r="E37" s="15" t="str">
        <f>A37</f>
        <v>Клиент открыл вклад на сумму 100000р. на срок 1 год под ставку 12% годовых с ежемесячным начислением процентов в конце месяца. Клиент также в конце каждого месяца вносит дополнительные взносы в размере 20000р. Какова будущая стоимость вклада в конце срока?</v>
      </c>
    </row>
    <row r="39" spans="1:5" x14ac:dyDescent="0.25">
      <c r="A39" s="3" t="s">
        <v>6</v>
      </c>
      <c r="B39" s="3" t="s">
        <v>11</v>
      </c>
      <c r="C39" s="12" t="s">
        <v>23</v>
      </c>
      <c r="D39" s="12"/>
    </row>
    <row r="40" spans="1:5" x14ac:dyDescent="0.25">
      <c r="A40" s="4" t="s">
        <v>7</v>
      </c>
      <c r="B40" s="9">
        <v>0.12</v>
      </c>
      <c r="C40" s="4"/>
      <c r="D40" s="4"/>
    </row>
    <row r="41" spans="1:5" x14ac:dyDescent="0.25">
      <c r="A41" s="4" t="s">
        <v>8</v>
      </c>
      <c r="B41" s="6">
        <f>B40/12</f>
        <v>0.01</v>
      </c>
      <c r="C41" s="4" t="s">
        <v>12</v>
      </c>
      <c r="D41" s="4" t="s">
        <v>13</v>
      </c>
    </row>
    <row r="42" spans="1:5" x14ac:dyDescent="0.25">
      <c r="A42" s="4" t="s">
        <v>9</v>
      </c>
      <c r="B42" s="10">
        <v>12</v>
      </c>
      <c r="C42" s="4" t="s">
        <v>5</v>
      </c>
      <c r="D42" s="4" t="s">
        <v>14</v>
      </c>
    </row>
    <row r="43" spans="1:5" x14ac:dyDescent="0.25">
      <c r="A43" s="4" t="s">
        <v>10</v>
      </c>
      <c r="B43" s="14">
        <v>-100000</v>
      </c>
      <c r="C43" s="4" t="s">
        <v>15</v>
      </c>
      <c r="D43" s="4" t="s">
        <v>4</v>
      </c>
    </row>
    <row r="44" spans="1:5" x14ac:dyDescent="0.25">
      <c r="A44" s="4" t="s">
        <v>24</v>
      </c>
      <c r="B44" s="14">
        <v>-20000</v>
      </c>
      <c r="C44" s="5" t="s">
        <v>18</v>
      </c>
      <c r="D44" s="5" t="s">
        <v>19</v>
      </c>
    </row>
    <row r="45" spans="1:5" x14ac:dyDescent="0.25">
      <c r="A45" s="4" t="str">
        <f>IF(B45,"Тип выплаты (в начале)","Тип выплаты (в конце)")</f>
        <v>Тип выплаты (в конце)</v>
      </c>
      <c r="B45" s="10" t="b">
        <v>0</v>
      </c>
      <c r="C45" s="4" t="s">
        <v>16</v>
      </c>
      <c r="D45" s="4" t="s">
        <v>17</v>
      </c>
    </row>
    <row r="46" spans="1:5" ht="30" x14ac:dyDescent="0.25">
      <c r="A46" s="7" t="s">
        <v>20</v>
      </c>
      <c r="B46" s="13">
        <f>FV(B41,B42,B44,B43,B45)</f>
        <v>366332.56327713653</v>
      </c>
      <c r="C46" s="8" t="s">
        <v>25</v>
      </c>
      <c r="D46" s="8" t="s">
        <v>26</v>
      </c>
    </row>
    <row r="47" spans="1:5" x14ac:dyDescent="0.25">
      <c r="A47" t="str">
        <f>A46&amp;" в конце "&amp;B42&amp;" периода составит "&amp;TEXT(B46,"# ##0,00р.")</f>
        <v>Будущая стоимость инвестиции в конце 12 периода составит 366 332,56р.</v>
      </c>
    </row>
    <row r="49" spans="1:2" x14ac:dyDescent="0.25">
      <c r="A49" s="2" t="s">
        <v>21</v>
      </c>
    </row>
    <row r="50" spans="1:2" x14ac:dyDescent="0.25">
      <c r="A50" s="13">
        <f>-IF(B40,(B43*((1+B41)^B42)+B44*(1+B41*B45)*((1+B41)^B42-1)/B41),B44*B42+B43)</f>
        <v>366332.56327713653</v>
      </c>
      <c r="B50" s="11" t="s">
        <v>22</v>
      </c>
    </row>
  </sheetData>
  <mergeCells count="3">
    <mergeCell ref="A37:D37"/>
    <mergeCell ref="A5:D5"/>
    <mergeCell ref="A23:D23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123825</xdr:rowOff>
                  </from>
                  <to>
                    <xdr:col>1</xdr:col>
                    <xdr:colOff>304800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1" t="s">
        <v>38</v>
      </c>
      <c r="B1" s="21"/>
      <c r="C1" s="21"/>
      <c r="D1" s="21"/>
      <c r="E1" s="21"/>
      <c r="F1" s="21"/>
      <c r="G1" s="21"/>
    </row>
    <row r="2" spans="1:7" ht="107.25" customHeight="1" x14ac:dyDescent="0.25">
      <c r="A2" s="19" t="s">
        <v>39</v>
      </c>
    </row>
    <row r="3" spans="1:7" ht="105" customHeight="1" x14ac:dyDescent="0.25">
      <c r="A3" s="19" t="s">
        <v>40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1" t="s">
        <v>38</v>
      </c>
      <c r="B1" s="21"/>
      <c r="C1" s="21"/>
      <c r="D1" s="21"/>
      <c r="E1" s="21"/>
      <c r="F1" s="21"/>
      <c r="G1" s="21"/>
    </row>
    <row r="2" spans="1:7" ht="107.25" customHeight="1" x14ac:dyDescent="0.25">
      <c r="A2" s="19" t="s">
        <v>39</v>
      </c>
    </row>
    <row r="3" spans="1:7" ht="105" customHeight="1" x14ac:dyDescent="0.25">
      <c r="A3" s="19" t="s">
        <v>40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9"/>
  <sheetViews>
    <sheetView workbookViewId="0">
      <selection activeCell="D30" sqref="D30"/>
    </sheetView>
  </sheetViews>
  <sheetFormatPr defaultRowHeight="15" x14ac:dyDescent="0.25"/>
  <cols>
    <col min="1" max="1" width="10.7109375" customWidth="1"/>
  </cols>
  <sheetData>
    <row r="1" spans="1:4" x14ac:dyDescent="0.25">
      <c r="A1" s="22" t="s">
        <v>3</v>
      </c>
      <c r="B1" s="23"/>
      <c r="C1" s="24"/>
    </row>
    <row r="3" spans="1:4" x14ac:dyDescent="0.25">
      <c r="B3" s="25" t="s">
        <v>1</v>
      </c>
      <c r="C3" s="26"/>
      <c r="D3" s="27"/>
    </row>
    <row r="4" spans="1:4" x14ac:dyDescent="0.25">
      <c r="A4" s="28" t="s">
        <v>0</v>
      </c>
      <c r="B4" s="31" t="s">
        <v>2</v>
      </c>
      <c r="C4" s="32"/>
      <c r="D4" s="33"/>
    </row>
    <row r="5" spans="1:4" x14ac:dyDescent="0.25">
      <c r="A5" s="29"/>
      <c r="B5" s="34"/>
      <c r="C5" s="35"/>
      <c r="D5" s="36"/>
    </row>
    <row r="6" spans="1:4" x14ac:dyDescent="0.25">
      <c r="A6" s="29"/>
      <c r="B6" s="34"/>
      <c r="C6" s="35"/>
      <c r="D6" s="36"/>
    </row>
    <row r="7" spans="1:4" x14ac:dyDescent="0.25">
      <c r="A7" s="29"/>
      <c r="B7" s="34"/>
      <c r="C7" s="35"/>
      <c r="D7" s="36"/>
    </row>
    <row r="8" spans="1:4" x14ac:dyDescent="0.25">
      <c r="A8" s="29"/>
      <c r="B8" s="34"/>
      <c r="C8" s="35"/>
      <c r="D8" s="36"/>
    </row>
    <row r="9" spans="1:4" x14ac:dyDescent="0.25">
      <c r="A9" s="30"/>
      <c r="B9" s="37"/>
      <c r="C9" s="38"/>
      <c r="D9" s="39"/>
    </row>
  </sheetData>
  <mergeCells count="4">
    <mergeCell ref="A1:C1"/>
    <mergeCell ref="B3:D3"/>
    <mergeCell ref="A4:A9"/>
    <mergeCell ref="B4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Будущая стоимость</vt:lpstr>
      <vt:lpstr>EXCEL2.RU</vt:lpstr>
      <vt:lpstr>Лист7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2012-05-10T04:44:58Z</dcterms:created>
  <dcterms:modified xsi:type="dcterms:W3CDTF">2015-04-19T18:34:17Z</dcterms:modified>
</cp:coreProperties>
</file>