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75" windowWidth="19320" windowHeight="11715" tabRatio="654"/>
  </bookViews>
  <sheets>
    <sheet name="Лист1" sheetId="3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H20" i="3" l="1"/>
  <c r="F20" i="3"/>
  <c r="H19" i="3"/>
  <c r="C6" i="3"/>
  <c r="H18" i="3"/>
  <c r="E6" i="3"/>
  <c r="H17" i="3"/>
  <c r="H16" i="3"/>
  <c r="H15" i="3"/>
  <c r="H14" i="3"/>
  <c r="H13" i="3"/>
  <c r="H12" i="3"/>
  <c r="H5" i="3"/>
  <c r="G5" i="3"/>
  <c r="F16" i="3" s="1"/>
  <c r="F5" i="3"/>
  <c r="F14" i="3" s="1"/>
  <c r="F18" i="3"/>
  <c r="F12" i="3" l="1"/>
  <c r="A6" i="3"/>
  <c r="F17" i="3" s="1"/>
  <c r="C18" i="3"/>
  <c r="B6" i="3"/>
  <c r="F13" i="3" l="1"/>
  <c r="F19" i="3"/>
  <c r="B7" i="3"/>
  <c r="F15" i="3" s="1"/>
</calcChain>
</file>

<file path=xl/sharedStrings.xml><?xml version="1.0" encoding="utf-8"?>
<sst xmlns="http://schemas.openxmlformats.org/spreadsheetml/2006/main" count="58" uniqueCount="47">
  <si>
    <t>Продавец</t>
  </si>
  <si>
    <t>Продажи</t>
  </si>
  <si>
    <t xml:space="preserve">  </t>
  </si>
  <si>
    <t>Напитки</t>
  </si>
  <si>
    <t>Рощин</t>
  </si>
  <si>
    <t>Мясо</t>
  </si>
  <si>
    <t>Белов</t>
  </si>
  <si>
    <t>фрукты</t>
  </si>
  <si>
    <t>Батурин</t>
  </si>
  <si>
    <t>Результат</t>
  </si>
  <si>
    <t>Сумма продаж Белова</t>
  </si>
  <si>
    <t>Исходная таблица</t>
  </si>
  <si>
    <t>Примечание</t>
  </si>
  <si>
    <t>ФРУкты</t>
  </si>
  <si>
    <t>Товар</t>
  </si>
  <si>
    <t>Сумма продаж Товара ФРУкты</t>
  </si>
  <si>
    <t>Три критерия, условия отбора ИЛИ и И</t>
  </si>
  <si>
    <t>критерий задан функцией</t>
  </si>
  <si>
    <t>Больше среднего</t>
  </si>
  <si>
    <t>Сумма продаж Белова, которые выше среднего, + продажи Батурина</t>
  </si>
  <si>
    <t>Среднее значение продаж</t>
  </si>
  <si>
    <t>ФРУкты с учетом регистра</t>
  </si>
  <si>
    <t>Таблицы критериев</t>
  </si>
  <si>
    <t>Задача</t>
  </si>
  <si>
    <t>Сумма продаж Беловым Товара фрукты</t>
  </si>
  <si>
    <t>Два критерия к разным столбцам, условие отбора И</t>
  </si>
  <si>
    <t>Сумма всех Продаж больше среднего</t>
  </si>
  <si>
    <t>&gt;3000</t>
  </si>
  <si>
    <t>Сумма продаж &gt;3000</t>
  </si>
  <si>
    <t>Один числовой критерий</t>
  </si>
  <si>
    <t>Один текстовый критерий</t>
  </si>
  <si>
    <t>Один текстовый критерий, учитывается РегиСТр</t>
  </si>
  <si>
    <t>Два текстовых критерия к одному столбцу, условие отбора ИЛИ</t>
  </si>
  <si>
    <t>Сумма продаж Белова ИЛИ Батурина</t>
  </si>
  <si>
    <t>Сумма продаж Белова &gt;3000</t>
  </si>
  <si>
    <t>белов</t>
  </si>
  <si>
    <t>&gt;6000</t>
  </si>
  <si>
    <t>Два критерия к разным столбцам, условие отбора ИЛИ</t>
  </si>
  <si>
    <t>Два текстовых критерия к разным столбцам, условие отбора И</t>
  </si>
  <si>
    <t>Альтернативное решение</t>
  </si>
  <si>
    <t>Сумма продаж Белова ИЛИ Продажи &gt;6000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</si>
  <si>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</si>
  <si>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</si>
  <si>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</si>
  <si>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</si>
  <si>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</si>
  <si>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БДСУММ() - Сложение с множественными условиями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</si>
</sst>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6B82B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>
      <alignment horizontal="left"/>
    </xf>
    <xf numFmtId="0" fontId="6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1" xfId="0" applyFont="1" applyBorder="1"/>
    <xf numFmtId="0" fontId="2" fillId="3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vertical="top" wrapText="1"/>
    </xf>
    <xf numFmtId="0" fontId="3" fillId="0" borderId="0" xfId="1"/>
    <xf numFmtId="0" fontId="7" fillId="0" borderId="0" xfId="0" applyFont="1" applyAlignment="1"/>
    <xf numFmtId="0" fontId="8" fillId="0" borderId="0" xfId="0" applyFont="1" applyFill="1" applyBorder="1" applyAlignment="1"/>
    <xf numFmtId="0" fontId="8" fillId="0" borderId="0" xfId="0" applyFont="1"/>
    <xf numFmtId="0" fontId="9" fillId="0" borderId="0" xfId="2" applyFont="1" applyAlignment="1" applyProtection="1"/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/>
    <xf numFmtId="4" fontId="0" fillId="4" borderId="1" xfId="0" applyNumberFormat="1" applyFill="1" applyBorder="1" applyAlignment="1">
      <alignment vertical="top" wrapText="1"/>
    </xf>
    <xf numFmtId="0" fontId="12" fillId="6" borderId="0" xfId="1" applyFont="1" applyFill="1" applyAlignment="1">
      <alignment vertical="center" wrapText="1"/>
    </xf>
    <xf numFmtId="0" fontId="11" fillId="5" borderId="0" xfId="4" applyFont="1" applyFill="1" applyAlignment="1" applyProtection="1">
      <alignment horizontal="center" vertical="center"/>
    </xf>
    <xf numFmtId="0" fontId="11" fillId="5" borderId="0" xfId="7" applyFont="1" applyFill="1" applyAlignment="1" applyProtection="1">
      <alignment vertical="center"/>
    </xf>
    <xf numFmtId="0" fontId="6" fillId="7" borderId="0" xfId="4" applyFill="1" applyAlignment="1" applyProtection="1"/>
    <xf numFmtId="0" fontId="15" fillId="7" borderId="0" xfId="0" applyFont="1" applyFill="1" applyAlignment="1"/>
    <xf numFmtId="0" fontId="16" fillId="7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bdsumm-slozhenie-s-mnozhestvennymi-usloviyami-v-ms-excel-bdsumm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20"/>
  <sheetViews>
    <sheetView tabSelected="1" workbookViewId="0">
      <selection activeCell="A4" sqref="A4"/>
    </sheetView>
  </sheetViews>
  <sheetFormatPr defaultRowHeight="15" x14ac:dyDescent="0.25"/>
  <cols>
    <col min="1" max="1" width="11.140625" style="2" customWidth="1"/>
    <col min="2" max="2" width="24.42578125" style="2" customWidth="1"/>
    <col min="3" max="3" width="28.140625" style="2" customWidth="1"/>
    <col min="4" max="4" width="15.7109375" style="2" customWidth="1"/>
    <col min="5" max="5" width="36.85546875" style="2" customWidth="1"/>
    <col min="6" max="6" width="11" style="2" customWidth="1"/>
    <col min="7" max="7" width="42.140625" style="2" customWidth="1"/>
    <col min="8" max="8" width="11.5703125" style="2" customWidth="1"/>
    <col min="9" max="269" width="9.140625" style="2"/>
    <col min="270" max="270" width="10" style="2" customWidth="1"/>
    <col min="271" max="350" width="9.140625" style="2"/>
    <col min="351" max="351" width="8.5703125" style="2" customWidth="1"/>
    <col min="352" max="16384" width="9.140625" style="2"/>
  </cols>
  <sheetData>
    <row r="1" spans="1:10" ht="26.25" x14ac:dyDescent="0.25">
      <c r="A1" s="31" t="s">
        <v>44</v>
      </c>
      <c r="B1" s="31"/>
      <c r="C1" s="31"/>
      <c r="D1" s="31"/>
      <c r="E1" s="31"/>
      <c r="F1" s="31"/>
      <c r="G1" s="31"/>
    </row>
    <row r="2" spans="1:10" ht="15.75" x14ac:dyDescent="0.25">
      <c r="A2" s="32" t="s">
        <v>45</v>
      </c>
      <c r="B2" s="33"/>
      <c r="C2" s="33"/>
      <c r="D2" s="33"/>
      <c r="E2" s="33"/>
      <c r="F2" s="33"/>
      <c r="G2" s="33"/>
    </row>
    <row r="3" spans="1:10" ht="18.75" x14ac:dyDescent="0.25">
      <c r="A3" s="34" t="s">
        <v>46</v>
      </c>
      <c r="B3" s="34"/>
      <c r="C3" s="34"/>
      <c r="D3" s="34"/>
      <c r="E3" s="34"/>
      <c r="F3" s="34"/>
      <c r="G3" s="34"/>
    </row>
    <row r="4" spans="1:10" ht="16.5" x14ac:dyDescent="0.3">
      <c r="A4" s="21" t="s">
        <v>22</v>
      </c>
      <c r="B4" s="1"/>
      <c r="C4" s="1"/>
      <c r="D4" s="1"/>
      <c r="E4" s="16"/>
      <c r="G4" s="19"/>
      <c r="H4" s="17"/>
      <c r="I4" s="18"/>
      <c r="J4" s="17"/>
    </row>
    <row r="5" spans="1:10" x14ac:dyDescent="0.25">
      <c r="A5" s="4" t="s">
        <v>14</v>
      </c>
      <c r="B5" s="4" t="s">
        <v>0</v>
      </c>
      <c r="C5" s="4" t="s">
        <v>18</v>
      </c>
      <c r="E5" s="4" t="s">
        <v>21</v>
      </c>
      <c r="F5" s="4" t="str">
        <f>C11</f>
        <v>Продажи</v>
      </c>
      <c r="G5" s="4" t="str">
        <f>B5</f>
        <v>Продавец</v>
      </c>
      <c r="H5" s="4" t="str">
        <f>C11</f>
        <v>Продажи</v>
      </c>
    </row>
    <row r="6" spans="1:10" x14ac:dyDescent="0.25">
      <c r="A6" s="5" t="str">
        <f>"=фрукты"</f>
        <v>=фрукты</v>
      </c>
      <c r="B6" s="5" t="str">
        <f>"=Белов"</f>
        <v>=Белов</v>
      </c>
      <c r="C6" s="5" t="b">
        <f>C12&gt;AVERAGE($C$12:$C$16)</f>
        <v>1</v>
      </c>
      <c r="E6" s="5" t="b">
        <f>EXACT("ФРУкты",A12)</f>
        <v>0</v>
      </c>
      <c r="F6" t="s">
        <v>27</v>
      </c>
      <c r="G6" t="s">
        <v>35</v>
      </c>
      <c r="H6"/>
    </row>
    <row r="7" spans="1:10" x14ac:dyDescent="0.25">
      <c r="A7" s="5" t="s">
        <v>2</v>
      </c>
      <c r="B7" s="5" t="str">
        <f>"=Батурин"</f>
        <v>=Батурин</v>
      </c>
      <c r="C7" s="5"/>
      <c r="G7"/>
      <c r="H7" t="s">
        <v>36</v>
      </c>
    </row>
    <row r="8" spans="1:10" x14ac:dyDescent="0.25">
      <c r="A8" s="5"/>
      <c r="B8" s="5"/>
      <c r="C8" s="5"/>
    </row>
    <row r="9" spans="1:10" x14ac:dyDescent="0.25">
      <c r="A9" s="5" t="s">
        <v>2</v>
      </c>
      <c r="B9" s="5" t="s">
        <v>2</v>
      </c>
      <c r="C9" s="5" t="s">
        <v>2</v>
      </c>
    </row>
    <row r="10" spans="1:10" x14ac:dyDescent="0.25">
      <c r="A10" s="20" t="s">
        <v>11</v>
      </c>
      <c r="B10" s="5"/>
      <c r="C10" s="5"/>
    </row>
    <row r="11" spans="1:10" x14ac:dyDescent="0.25">
      <c r="A11" s="4" t="s">
        <v>14</v>
      </c>
      <c r="B11" s="4" t="s">
        <v>0</v>
      </c>
      <c r="C11" s="4" t="s">
        <v>1</v>
      </c>
      <c r="E11" s="6" t="s">
        <v>23</v>
      </c>
      <c r="F11" s="6" t="s">
        <v>9</v>
      </c>
      <c r="G11" s="6" t="s">
        <v>12</v>
      </c>
      <c r="H11" s="27" t="s">
        <v>39</v>
      </c>
    </row>
    <row r="12" spans="1:10" x14ac:dyDescent="0.25">
      <c r="A12" s="7" t="s">
        <v>3</v>
      </c>
      <c r="B12" s="7" t="s">
        <v>4</v>
      </c>
      <c r="C12" s="8">
        <v>5122</v>
      </c>
      <c r="E12" s="22" t="s">
        <v>28</v>
      </c>
      <c r="F12" s="10">
        <f>DSUM(C11:C16,C11,F5:F6)</f>
        <v>17994</v>
      </c>
      <c r="G12" s="24" t="s">
        <v>29</v>
      </c>
      <c r="H12" s="10">
        <f>SUMIF(C12:C16,F6)</f>
        <v>17994</v>
      </c>
    </row>
    <row r="13" spans="1:10" x14ac:dyDescent="0.25">
      <c r="A13" s="11" t="s">
        <v>5</v>
      </c>
      <c r="B13" s="11" t="s">
        <v>6</v>
      </c>
      <c r="C13" s="12">
        <v>450</v>
      </c>
      <c r="E13" s="9" t="s">
        <v>10</v>
      </c>
      <c r="F13" s="10">
        <f>DSUM(B11:C16,C11,B5:B6)</f>
        <v>8239</v>
      </c>
      <c r="G13" s="24" t="s">
        <v>30</v>
      </c>
      <c r="H13" s="10">
        <f>SUMIF(B12:B16,G6,C12:C16)</f>
        <v>8239</v>
      </c>
    </row>
    <row r="14" spans="1:10" x14ac:dyDescent="0.25">
      <c r="A14" s="7" t="s">
        <v>7</v>
      </c>
      <c r="B14" s="7" t="s">
        <v>8</v>
      </c>
      <c r="C14" s="8">
        <v>6328</v>
      </c>
      <c r="E14" s="22" t="s">
        <v>34</v>
      </c>
      <c r="F14" s="10">
        <f>DSUM(B11:C16,C11,F5:G6)</f>
        <v>6544</v>
      </c>
      <c r="G14" s="25" t="s">
        <v>25</v>
      </c>
      <c r="H14" s="10">
        <f>SUMIFS(C12:C16,B12:B16,G6,C12:C16,F6)</f>
        <v>6544</v>
      </c>
    </row>
    <row r="15" spans="1:10" x14ac:dyDescent="0.25">
      <c r="A15" s="11" t="s">
        <v>13</v>
      </c>
      <c r="B15" s="11" t="s">
        <v>6</v>
      </c>
      <c r="C15" s="12">
        <v>6544</v>
      </c>
      <c r="E15" s="22" t="s">
        <v>33</v>
      </c>
      <c r="F15" s="10">
        <f>DSUM(B11:C16,C11,B5:B7)</f>
        <v>14567</v>
      </c>
      <c r="G15" s="24" t="s">
        <v>32</v>
      </c>
      <c r="H15" s="10">
        <f>SUMIF(B12:B16,"белов",C12:C16)+SUMIF(B12:B16,"батурин",C12:C16)</f>
        <v>14567</v>
      </c>
    </row>
    <row r="16" spans="1:10" ht="30" x14ac:dyDescent="0.25">
      <c r="A16" s="7" t="s">
        <v>7</v>
      </c>
      <c r="B16" s="7" t="s">
        <v>6</v>
      </c>
      <c r="C16" s="8">
        <v>1245</v>
      </c>
      <c r="E16" s="22" t="s">
        <v>40</v>
      </c>
      <c r="F16" s="10">
        <f>DSUM(B11:C16,C11,G5:H7)</f>
        <v>14567</v>
      </c>
      <c r="G16" s="23" t="s">
        <v>37</v>
      </c>
      <c r="H16" s="10">
        <f>SUMIF(B12:B16,G6,C12:C16)+SUMIF(C12:C16,H7)-SUMIFS(C12:C16,B12:B16,G6,C12:C16,H7)</f>
        <v>14567</v>
      </c>
    </row>
    <row r="17" spans="1:8" ht="30" x14ac:dyDescent="0.25">
      <c r="E17" s="22" t="s">
        <v>24</v>
      </c>
      <c r="F17" s="10">
        <f>DSUM(A11:C16,C11,A5:B6)</f>
        <v>7789</v>
      </c>
      <c r="G17" s="22" t="s">
        <v>38</v>
      </c>
      <c r="H17" s="28">
        <f>SUMIFS(C12:C16,A12:A16,"фрукты",B12:B16,"белов")</f>
        <v>7789</v>
      </c>
    </row>
    <row r="18" spans="1:8" x14ac:dyDescent="0.25">
      <c r="A18" s="13" t="s">
        <v>20</v>
      </c>
      <c r="B18" s="3"/>
      <c r="C18" s="14">
        <f>AVERAGE($C$12:$C$16)</f>
        <v>3937.8</v>
      </c>
      <c r="E18" s="22" t="s">
        <v>26</v>
      </c>
      <c r="F18" s="10">
        <f>DSUM(C11:C16,C11,C5:C6)</f>
        <v>17994</v>
      </c>
      <c r="G18" s="26" t="s">
        <v>17</v>
      </c>
      <c r="H18" s="10">
        <f>SUMIF(C12:C16,"&gt;"&amp;AVERAGE($C$12:$C$16))</f>
        <v>17994</v>
      </c>
    </row>
    <row r="19" spans="1:8" ht="30" x14ac:dyDescent="0.25">
      <c r="E19" s="22" t="s">
        <v>19</v>
      </c>
      <c r="F19" s="10">
        <f>DSUM(B11:C16,C11,B5:C7)</f>
        <v>12872</v>
      </c>
      <c r="G19" s="24" t="s">
        <v>16</v>
      </c>
      <c r="H19" s="10">
        <f>SUMIFS(C12:C16,C12:C16,"&gt;"&amp;AVERAGE($C$12:$C$16),B12:B16,"Белов")+SUMIF(B12:B16,"Батурин",C12:C16)</f>
        <v>12872</v>
      </c>
    </row>
    <row r="20" spans="1:8" x14ac:dyDescent="0.25">
      <c r="E20" s="22" t="s">
        <v>15</v>
      </c>
      <c r="F20" s="10">
        <f>DSUM(A11:C16,C11,E5:E6)</f>
        <v>6544</v>
      </c>
      <c r="G20" s="24" t="s">
        <v>31</v>
      </c>
      <c r="H20" s="10">
        <f>SUMPRODUCT(EXACT("ФРУкты",A12:A16)*C12:C16)</f>
        <v>6544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5" customWidth="1"/>
    <col min="2" max="16384" width="9.140625" style="15" hidden="1"/>
  </cols>
  <sheetData>
    <row r="1" spans="1:7" ht="36.75" customHeight="1" x14ac:dyDescent="0.25">
      <c r="A1" s="30" t="s">
        <v>41</v>
      </c>
      <c r="B1" s="30"/>
      <c r="C1" s="30"/>
      <c r="D1" s="30"/>
      <c r="E1" s="30"/>
      <c r="F1" s="30"/>
      <c r="G1" s="30"/>
    </row>
    <row r="2" spans="1:7" ht="107.25" customHeight="1" x14ac:dyDescent="0.25">
      <c r="A2" s="29" t="s">
        <v>42</v>
      </c>
    </row>
    <row r="3" spans="1:7" ht="105" customHeight="1" x14ac:dyDescent="0.25">
      <c r="A3" s="29" t="s">
        <v>43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5" customWidth="1"/>
    <col min="2" max="16384" width="9.140625" style="15" hidden="1"/>
  </cols>
  <sheetData>
    <row r="1" spans="1:7" ht="36.75" customHeight="1" x14ac:dyDescent="0.25">
      <c r="A1" s="30" t="s">
        <v>41</v>
      </c>
      <c r="B1" s="30"/>
      <c r="C1" s="30"/>
      <c r="D1" s="30"/>
      <c r="E1" s="30"/>
      <c r="F1" s="30"/>
      <c r="G1" s="30"/>
    </row>
    <row r="2" spans="1:7" ht="107.25" customHeight="1" x14ac:dyDescent="0.25">
      <c r="A2" s="29" t="s">
        <v>42</v>
      </c>
    </row>
    <row r="3" spans="1:7" ht="105" customHeight="1" x14ac:dyDescent="0.25">
      <c r="A3" s="29" t="s">
        <v>43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2011-01-16T10:51:26Z</dcterms:created>
  <dcterms:modified xsi:type="dcterms:W3CDTF">2015-03-13T20:13:43Z</dcterms:modified>
</cp:coreProperties>
</file>